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prognoza długu kredyt" sheetId="1" r:id="rId1"/>
  </sheets>
  <definedNames>
    <definedName name="_xlnm.Print_Area" localSheetId="0">'prognoza długu kredyt'!$A$1:$G$90</definedName>
    <definedName name="_xlnm.Print_Titles" localSheetId="0">'prognoza długu kredyt'!$12:$15</definedName>
  </definedNames>
  <calcPr fullCalcOnLoad="1"/>
</workbook>
</file>

<file path=xl/sharedStrings.xml><?xml version="1.0" encoding="utf-8"?>
<sst xmlns="http://schemas.openxmlformats.org/spreadsheetml/2006/main" count="79" uniqueCount="73">
  <si>
    <t>1.kredytu komercyjnego w kwocie 1.339.451,-zł zaciąganego na sfinansowanie skutków Karty Nauczyciela,</t>
  </si>
  <si>
    <t xml:space="preserve">  do spłaty w roku 2001. </t>
  </si>
  <si>
    <t>2.pożyczki preferen. w kwocie 2.250.000,-zł zaciąganej na rozbud. i moder. oczyszczalni ścieków w Dębnie,</t>
  </si>
  <si>
    <t xml:space="preserve">  do spłaty w latach 2002-2006. </t>
  </si>
  <si>
    <t>Lp.</t>
  </si>
  <si>
    <t xml:space="preserve">Wyszczególnienie                    </t>
  </si>
  <si>
    <t>Wykonanie</t>
  </si>
  <si>
    <t xml:space="preserve"> Przewidywane  wykonanie                           </t>
  </si>
  <si>
    <t>w złotych</t>
  </si>
  <si>
    <t>B.Wydatki:</t>
  </si>
  <si>
    <t>z tego:</t>
  </si>
  <si>
    <t>C.NADWYŻKA / DEFICYT (A-B)</t>
  </si>
  <si>
    <t>D. FINANSOWANIE  (D1 - D2)</t>
  </si>
  <si>
    <t>D1. Przychody ogółem:</t>
  </si>
  <si>
    <t>1) kredyty bankowe</t>
  </si>
  <si>
    <t>2) pożyczki</t>
  </si>
  <si>
    <t>3)spłaty pożyczek udzielonych</t>
  </si>
  <si>
    <t>4)nadwyżka z lat ubiegłych</t>
  </si>
  <si>
    <t>5)papiery wartościowe</t>
  </si>
  <si>
    <t>6)obligacje j.s.t.</t>
  </si>
  <si>
    <t>7)prywatyzacja majątju j.s.t.</t>
  </si>
  <si>
    <t>8)inne żródła /wolne środki/</t>
  </si>
  <si>
    <t>D2. Rozchody ogółem:</t>
  </si>
  <si>
    <t>1)spłaty kredytów</t>
  </si>
  <si>
    <t>2)pożyczki udzielone</t>
  </si>
  <si>
    <t>3)spłaty pożyczek</t>
  </si>
  <si>
    <t>4)wykup papierów wartościowych</t>
  </si>
  <si>
    <t>5)wykup obligacji samorządowych</t>
  </si>
  <si>
    <t>6)inne cele.</t>
  </si>
  <si>
    <t>E. UMORZENIE POŻYCZKI</t>
  </si>
  <si>
    <t>F. DŁUG NA KONIEC ROKU</t>
  </si>
  <si>
    <t>1)wyemit. papiery wart.</t>
  </si>
  <si>
    <t>2)zaciągnięte kredyty</t>
  </si>
  <si>
    <t>3)zaciągnięte pożyczki</t>
  </si>
  <si>
    <t>4)przyjęte depozyty</t>
  </si>
  <si>
    <t>5)wymagalne zobowiązania</t>
  </si>
  <si>
    <t xml:space="preserve">  a)wynikaj.z ustaw i orzecz.</t>
  </si>
  <si>
    <t xml:space="preserve">  b)wynikające z udz.poręczeń</t>
  </si>
  <si>
    <t xml:space="preserve">  c)jednostek sektora finansów publicznych</t>
  </si>
  <si>
    <t>a) kredyty</t>
  </si>
  <si>
    <t>b) pożyczki</t>
  </si>
  <si>
    <t>c) emitowane papiery wartościowe</t>
  </si>
  <si>
    <r>
      <t xml:space="preserve">G.Wskażnik długu                                           </t>
    </r>
    <r>
      <rPr>
        <b/>
        <sz val="10"/>
        <rFont val="Times New Roman CE"/>
        <family val="1"/>
      </rPr>
      <t>do dochodów  ((poz.24 (-) poz.33) /poz.1)</t>
    </r>
  </si>
  <si>
    <r>
      <t xml:space="preserve">H.OBCIĄŻENIE ROCZNE BUDŻETU </t>
    </r>
    <r>
      <rPr>
        <b/>
        <sz val="10"/>
        <rFont val="Times New Roman CE"/>
        <family val="1"/>
      </rPr>
      <t>z tytułu spłaty zadłużenia</t>
    </r>
  </si>
  <si>
    <t>z tego :</t>
  </si>
  <si>
    <t>a) spłaty rat kredytów z odsetkami</t>
  </si>
  <si>
    <t>b) spłaty rat pożyczek z odsetkami</t>
  </si>
  <si>
    <t>c)wykup papierów wartościowych</t>
  </si>
  <si>
    <r>
      <t xml:space="preserve">I. Wskażnik </t>
    </r>
    <r>
      <rPr>
        <b/>
        <sz val="10"/>
        <rFont val="Times New Roman CE"/>
        <family val="1"/>
      </rPr>
      <t>rocznej spłaty zadłużenia do dochodów  ( (poz.35 (-) poz.40) /poz.1)</t>
    </r>
  </si>
  <si>
    <t>z poz.2 spłaty zobowiązań związanych z przyrzeczonymi środkami z funduszy strukturalnych oraz Funduszu Spójności Unii Europejskiej</t>
  </si>
  <si>
    <t>z poz. 2 zobowiązania wynikające z przyrzeczonymi środkami z funduszy strukturalnych oraz Funduszu Spójności Unii Europejskiej:</t>
  </si>
  <si>
    <t>w tym pożyczki na prefinansowanie</t>
  </si>
  <si>
    <t>w tym spłaty pożyczek na prefinansowanie</t>
  </si>
  <si>
    <t>A.1.1 Dochody własne, w tym:</t>
  </si>
  <si>
    <t xml:space="preserve">A.1.1. Środki na dofinansowanie własnych zadań inwestycyjnych pozyskane z  innych źródeł (§ 629) oraz pomoc i dotacje na inwestycje od innych jst ( § 630, 661,662,663,665) </t>
  </si>
  <si>
    <t>A.2. Wpływy z tytułu PIT</t>
  </si>
  <si>
    <t>A.3. Wpływy z tytułu CIT</t>
  </si>
  <si>
    <t>A.4. Subwencja ogólna</t>
  </si>
  <si>
    <t>A.5. Dotacje z budżetu państwa, w tym</t>
  </si>
  <si>
    <t>A.5.1. Dotacje na zadania inwestycyjne</t>
  </si>
  <si>
    <t xml:space="preserve">Plan na </t>
  </si>
  <si>
    <t xml:space="preserve">A.Dochody ogółem </t>
  </si>
  <si>
    <t>B.2.wydatki bieżące</t>
  </si>
  <si>
    <t>B.2.wydatki majątkowe</t>
  </si>
  <si>
    <t>A.1.dochody bieżące</t>
  </si>
  <si>
    <t>A.2.dochody majątkowe</t>
  </si>
  <si>
    <t>3)spłaty odsetek od kredytów i pożyczek</t>
  </si>
  <si>
    <t>4) potencjalne spłaty udzielonych poręczeń z należbymi odsetkami</t>
  </si>
  <si>
    <t>5)wykup papierów wartościowych</t>
  </si>
  <si>
    <t xml:space="preserve">1) spłaty rat kredytów </t>
  </si>
  <si>
    <t xml:space="preserve">2) spłaty rat pożyczek </t>
  </si>
  <si>
    <t>Prognoza na kolejne lata w okresie spłaty długu</t>
  </si>
  <si>
    <t>Prognoza łącznej kwoty długu  Gminy Szczebrzeszyn na lata 2009 - 2011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</si>
</sst>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&quot;zł&quot;_-;\-* #,##0.0\ &quot;zł&quot;_-;_-* &quot;-&quot;??\ &quot;zł&quot;_-;_-@_-"/>
    <numFmt numFmtId="165" formatCode="_-* #,##0\ &quot;zł&quot;_-;\-* #,##0\ &quot;zł&quot;_-;_-* &quot;-&quot;??\ &quot;zł&quot;_-;_-@_-"/>
  </numFmts>
  <fonts count="7">
    <font>
      <sz val="10"/>
      <name val="Arial CE"/>
      <family val="0"/>
    </font>
    <font>
      <sz val="12"/>
      <name val="Times New Roman CE"/>
      <family val="1"/>
    </font>
    <font>
      <b/>
      <sz val="12"/>
      <name val="Times New Roman CE"/>
      <family val="1"/>
    </font>
    <font>
      <i/>
      <sz val="10"/>
      <name val="Times New Roman CE"/>
      <family val="1"/>
    </font>
    <font>
      <b/>
      <sz val="10"/>
      <name val="Times New Roman CE"/>
      <family val="1"/>
    </font>
    <font>
      <b/>
      <sz val="13"/>
      <name val="Times New Roman CE"/>
      <family val="1"/>
    </font>
    <font>
      <sz val="8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/>
    </xf>
    <xf numFmtId="3" fontId="1" fillId="0" borderId="1" xfId="18" applyNumberFormat="1" applyFont="1" applyBorder="1" applyAlignment="1">
      <alignment/>
    </xf>
    <xf numFmtId="0" fontId="1" fillId="0" borderId="1" xfId="0" applyFont="1" applyFill="1" applyBorder="1" applyAlignment="1">
      <alignment/>
    </xf>
    <xf numFmtId="3" fontId="1" fillId="0" borderId="1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1" fillId="0" borderId="1" xfId="0" applyFont="1" applyBorder="1" applyAlignment="1">
      <alignment vertical="top" wrapText="1"/>
    </xf>
    <xf numFmtId="3" fontId="1" fillId="0" borderId="1" xfId="18" applyNumberFormat="1" applyFont="1" applyBorder="1" applyAlignment="1">
      <alignment vertical="top" wrapText="1"/>
    </xf>
    <xf numFmtId="0" fontId="2" fillId="0" borderId="2" xfId="0" applyFont="1" applyFill="1" applyBorder="1" applyAlignment="1">
      <alignment/>
    </xf>
    <xf numFmtId="3" fontId="2" fillId="0" borderId="2" xfId="18" applyNumberFormat="1" applyFont="1" applyFill="1" applyBorder="1" applyAlignment="1">
      <alignment/>
    </xf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/>
    </xf>
    <xf numFmtId="3" fontId="2" fillId="2" borderId="2" xfId="18" applyNumberFormat="1" applyFont="1" applyFill="1" applyBorder="1" applyAlignment="1">
      <alignment/>
    </xf>
    <xf numFmtId="0" fontId="1" fillId="0" borderId="2" xfId="0" applyFont="1" applyFill="1" applyBorder="1" applyAlignment="1">
      <alignment wrapText="1"/>
    </xf>
    <xf numFmtId="0" fontId="1" fillId="0" borderId="2" xfId="0" applyFont="1" applyFill="1" applyBorder="1" applyAlignment="1">
      <alignment/>
    </xf>
    <xf numFmtId="4" fontId="2" fillId="2" borderId="2" xfId="18" applyNumberFormat="1" applyFont="1" applyFill="1" applyBorder="1" applyAlignment="1">
      <alignment/>
    </xf>
    <xf numFmtId="4" fontId="2" fillId="0" borderId="2" xfId="18" applyNumberFormat="1" applyFont="1" applyFill="1" applyBorder="1" applyAlignment="1">
      <alignment/>
    </xf>
    <xf numFmtId="4" fontId="1" fillId="0" borderId="1" xfId="18" applyNumberFormat="1" applyFont="1" applyBorder="1" applyAlignment="1">
      <alignment/>
    </xf>
    <xf numFmtId="4" fontId="1" fillId="0" borderId="1" xfId="0" applyNumberFormat="1" applyFont="1" applyFill="1" applyBorder="1" applyAlignment="1">
      <alignment/>
    </xf>
    <xf numFmtId="4" fontId="1" fillId="0" borderId="1" xfId="18" applyNumberFormat="1" applyFont="1" applyBorder="1" applyAlignment="1">
      <alignment vertical="top" wrapText="1"/>
    </xf>
    <xf numFmtId="3" fontId="2" fillId="0" borderId="0" xfId="18" applyNumberFormat="1" applyFont="1" applyFill="1" applyBorder="1" applyAlignment="1">
      <alignment/>
    </xf>
    <xf numFmtId="0" fontId="4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/>
    </xf>
    <xf numFmtId="0" fontId="0" fillId="0" borderId="0" xfId="0" applyFill="1" applyBorder="1" applyAlignment="1">
      <alignment/>
    </xf>
    <xf numFmtId="4" fontId="2" fillId="0" borderId="4" xfId="18" applyNumberFormat="1" applyFont="1" applyFill="1" applyBorder="1" applyAlignment="1">
      <alignment/>
    </xf>
    <xf numFmtId="4" fontId="2" fillId="0" borderId="5" xfId="18" applyNumberFormat="1" applyFont="1" applyFill="1" applyBorder="1" applyAlignment="1">
      <alignment/>
    </xf>
    <xf numFmtId="4" fontId="2" fillId="0" borderId="6" xfId="18" applyNumberFormat="1" applyFont="1" applyFill="1" applyBorder="1" applyAlignment="1">
      <alignment/>
    </xf>
    <xf numFmtId="4" fontId="1" fillId="0" borderId="7" xfId="18" applyNumberFormat="1" applyFont="1" applyFill="1" applyBorder="1" applyAlignment="1">
      <alignment/>
    </xf>
    <xf numFmtId="4" fontId="1" fillId="0" borderId="1" xfId="18" applyNumberFormat="1" applyFont="1" applyFill="1" applyBorder="1" applyAlignment="1">
      <alignment/>
    </xf>
    <xf numFmtId="4" fontId="1" fillId="0" borderId="8" xfId="18" applyNumberFormat="1" applyFont="1" applyFill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2" fillId="2" borderId="12" xfId="0" applyFont="1" applyFill="1" applyBorder="1" applyAlignment="1">
      <alignment horizontal="center"/>
    </xf>
    <xf numFmtId="0" fontId="2" fillId="2" borderId="2" xfId="0" applyFont="1" applyFill="1" applyBorder="1" applyAlignment="1">
      <alignment vertical="center"/>
    </xf>
    <xf numFmtId="0" fontId="3" fillId="0" borderId="3" xfId="0" applyFont="1" applyBorder="1" applyAlignment="1">
      <alignment horizontal="center"/>
    </xf>
    <xf numFmtId="4" fontId="1" fillId="0" borderId="13" xfId="18" applyNumberFormat="1" applyFont="1" applyFill="1" applyBorder="1" applyAlignment="1">
      <alignment/>
    </xf>
    <xf numFmtId="4" fontId="1" fillId="0" borderId="14" xfId="18" applyNumberFormat="1" applyFont="1" applyFill="1" applyBorder="1" applyAlignment="1">
      <alignment/>
    </xf>
    <xf numFmtId="0" fontId="1" fillId="0" borderId="15" xfId="0" applyFont="1" applyBorder="1" applyAlignment="1">
      <alignment/>
    </xf>
    <xf numFmtId="3" fontId="1" fillId="0" borderId="15" xfId="18" applyNumberFormat="1" applyFont="1" applyBorder="1" applyAlignment="1">
      <alignment/>
    </xf>
    <xf numFmtId="4" fontId="1" fillId="0" borderId="15" xfId="18" applyNumberFormat="1" applyFont="1" applyBorder="1" applyAlignment="1">
      <alignment/>
    </xf>
    <xf numFmtId="0" fontId="1" fillId="0" borderId="14" xfId="0" applyFont="1" applyBorder="1" applyAlignment="1">
      <alignment/>
    </xf>
    <xf numFmtId="3" fontId="1" fillId="0" borderId="14" xfId="18" applyNumberFormat="1" applyFont="1" applyBorder="1" applyAlignment="1">
      <alignment/>
    </xf>
    <xf numFmtId="4" fontId="1" fillId="0" borderId="14" xfId="18" applyNumberFormat="1" applyFont="1" applyBorder="1" applyAlignment="1">
      <alignment/>
    </xf>
    <xf numFmtId="0" fontId="2" fillId="2" borderId="2" xfId="0" applyFont="1" applyFill="1" applyBorder="1" applyAlignment="1">
      <alignment horizontal="right"/>
    </xf>
    <xf numFmtId="3" fontId="2" fillId="2" borderId="2" xfId="0" applyNumberFormat="1" applyFont="1" applyFill="1" applyBorder="1" applyAlignment="1">
      <alignment/>
    </xf>
    <xf numFmtId="4" fontId="2" fillId="2" borderId="2" xfId="0" applyNumberFormat="1" applyFont="1" applyFill="1" applyBorder="1" applyAlignment="1">
      <alignment/>
    </xf>
    <xf numFmtId="0" fontId="1" fillId="0" borderId="16" xfId="0" applyFont="1" applyBorder="1" applyAlignment="1">
      <alignment/>
    </xf>
    <xf numFmtId="3" fontId="1" fillId="0" borderId="16" xfId="18" applyNumberFormat="1" applyFont="1" applyBorder="1" applyAlignment="1">
      <alignment/>
    </xf>
    <xf numFmtId="4" fontId="1" fillId="0" borderId="16" xfId="18" applyNumberFormat="1" applyFont="1" applyBorder="1" applyAlignment="1">
      <alignment/>
    </xf>
    <xf numFmtId="0" fontId="2" fillId="0" borderId="16" xfId="0" applyFont="1" applyFill="1" applyBorder="1" applyAlignment="1">
      <alignment/>
    </xf>
    <xf numFmtId="3" fontId="2" fillId="0" borderId="16" xfId="0" applyNumberFormat="1" applyFont="1" applyFill="1" applyBorder="1" applyAlignment="1">
      <alignment/>
    </xf>
    <xf numFmtId="4" fontId="2" fillId="0" borderId="16" xfId="0" applyNumberFormat="1" applyFont="1" applyFill="1" applyBorder="1" applyAlignment="1">
      <alignment/>
    </xf>
    <xf numFmtId="0" fontId="2" fillId="0" borderId="15" xfId="0" applyFont="1" applyFill="1" applyBorder="1" applyAlignment="1">
      <alignment vertical="top" wrapText="1"/>
    </xf>
    <xf numFmtId="10" fontId="2" fillId="0" borderId="15" xfId="17" applyNumberFormat="1" applyFont="1" applyFill="1" applyBorder="1" applyAlignment="1">
      <alignment vertical="center"/>
    </xf>
    <xf numFmtId="4" fontId="2" fillId="0" borderId="15" xfId="17" applyNumberFormat="1" applyFont="1" applyFill="1" applyBorder="1" applyAlignment="1">
      <alignment vertical="center"/>
    </xf>
    <xf numFmtId="0" fontId="2" fillId="2" borderId="2" xfId="0" applyFont="1" applyFill="1" applyBorder="1" applyAlignment="1">
      <alignment vertical="top" wrapText="1"/>
    </xf>
    <xf numFmtId="10" fontId="2" fillId="2" borderId="2" xfId="17" applyNumberFormat="1" applyFont="1" applyFill="1" applyBorder="1" applyAlignment="1">
      <alignment vertical="center"/>
    </xf>
    <xf numFmtId="0" fontId="2" fillId="0" borderId="14" xfId="0" applyFont="1" applyFill="1" applyBorder="1" applyAlignment="1">
      <alignment vertical="top" wrapText="1"/>
    </xf>
    <xf numFmtId="10" fontId="2" fillId="0" borderId="14" xfId="17" applyNumberFormat="1" applyFont="1" applyFill="1" applyBorder="1" applyAlignment="1">
      <alignment vertical="center"/>
    </xf>
    <xf numFmtId="4" fontId="2" fillId="0" borderId="14" xfId="17" applyNumberFormat="1" applyFont="1" applyFill="1" applyBorder="1" applyAlignment="1">
      <alignment vertical="center"/>
    </xf>
    <xf numFmtId="0" fontId="2" fillId="2" borderId="2" xfId="0" applyFont="1" applyFill="1" applyBorder="1" applyAlignment="1">
      <alignment vertical="center" wrapText="1"/>
    </xf>
    <xf numFmtId="3" fontId="2" fillId="2" borderId="2" xfId="0" applyNumberFormat="1" applyFont="1" applyFill="1" applyBorder="1" applyAlignment="1">
      <alignment vertical="center"/>
    </xf>
    <xf numFmtId="4" fontId="2" fillId="2" borderId="2" xfId="0" applyNumberFormat="1" applyFont="1" applyFill="1" applyBorder="1" applyAlignment="1">
      <alignment vertical="center"/>
    </xf>
    <xf numFmtId="0" fontId="1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left" vertical="top" wrapText="1"/>
    </xf>
    <xf numFmtId="10" fontId="2" fillId="2" borderId="2" xfId="17" applyNumberFormat="1" applyFont="1" applyFill="1" applyBorder="1" applyAlignment="1">
      <alignment vertical="center" wrapText="1"/>
    </xf>
    <xf numFmtId="0" fontId="2" fillId="0" borderId="7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4" fontId="1" fillId="0" borderId="17" xfId="18" applyNumberFormat="1" applyFont="1" applyFill="1" applyBorder="1" applyAlignment="1">
      <alignment/>
    </xf>
    <xf numFmtId="0" fontId="1" fillId="0" borderId="18" xfId="0" applyFont="1" applyBorder="1" applyAlignment="1">
      <alignment/>
    </xf>
    <xf numFmtId="4" fontId="1" fillId="0" borderId="19" xfId="18" applyNumberFormat="1" applyFont="1" applyBorder="1" applyAlignment="1">
      <alignment/>
    </xf>
    <xf numFmtId="0" fontId="1" fillId="0" borderId="7" xfId="0" applyFont="1" applyBorder="1" applyAlignment="1">
      <alignment/>
    </xf>
    <xf numFmtId="4" fontId="1" fillId="0" borderId="8" xfId="18" applyNumberFormat="1" applyFont="1" applyBorder="1" applyAlignment="1">
      <alignment/>
    </xf>
    <xf numFmtId="0" fontId="1" fillId="0" borderId="13" xfId="0" applyFont="1" applyBorder="1" applyAlignment="1">
      <alignment/>
    </xf>
    <xf numFmtId="4" fontId="1" fillId="0" borderId="17" xfId="18" applyNumberFormat="1" applyFont="1" applyBorder="1" applyAlignment="1">
      <alignment/>
    </xf>
    <xf numFmtId="0" fontId="1" fillId="0" borderId="20" xfId="0" applyFont="1" applyBorder="1" applyAlignment="1">
      <alignment horizontal="right"/>
    </xf>
    <xf numFmtId="4" fontId="1" fillId="0" borderId="21" xfId="18" applyNumberFormat="1" applyFont="1" applyBorder="1" applyAlignment="1">
      <alignment/>
    </xf>
    <xf numFmtId="4" fontId="2" fillId="0" borderId="21" xfId="0" applyNumberFormat="1" applyFont="1" applyFill="1" applyBorder="1" applyAlignment="1">
      <alignment/>
    </xf>
    <xf numFmtId="0" fontId="1" fillId="0" borderId="7" xfId="0" applyFont="1" applyFill="1" applyBorder="1" applyAlignment="1">
      <alignment horizontal="right"/>
    </xf>
    <xf numFmtId="0" fontId="1" fillId="0" borderId="7" xfId="0" applyFont="1" applyFill="1" applyBorder="1" applyAlignment="1">
      <alignment/>
    </xf>
    <xf numFmtId="0" fontId="2" fillId="0" borderId="18" xfId="0" applyFont="1" applyFill="1" applyBorder="1" applyAlignment="1">
      <alignment vertical="center"/>
    </xf>
    <xf numFmtId="0" fontId="1" fillId="0" borderId="7" xfId="0" applyFont="1" applyBorder="1" applyAlignment="1">
      <alignment vertical="top" wrapText="1"/>
    </xf>
    <xf numFmtId="0" fontId="0" fillId="0" borderId="22" xfId="0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3" fontId="1" fillId="0" borderId="24" xfId="18" applyNumberFormat="1" applyFont="1" applyBorder="1" applyAlignment="1">
      <alignment/>
    </xf>
    <xf numFmtId="4" fontId="1" fillId="0" borderId="24" xfId="18" applyNumberFormat="1" applyFont="1" applyBorder="1" applyAlignment="1">
      <alignment/>
    </xf>
    <xf numFmtId="0" fontId="2" fillId="2" borderId="25" xfId="0" applyFont="1" applyFill="1" applyBorder="1" applyAlignment="1">
      <alignment horizontal="left"/>
    </xf>
    <xf numFmtId="4" fontId="1" fillId="0" borderId="26" xfId="18" applyNumberFormat="1" applyFont="1" applyBorder="1" applyAlignment="1">
      <alignment/>
    </xf>
    <xf numFmtId="0" fontId="2" fillId="2" borderId="27" xfId="0" applyFont="1" applyFill="1" applyBorder="1" applyAlignment="1">
      <alignment horizontal="right"/>
    </xf>
    <xf numFmtId="0" fontId="2" fillId="2" borderId="27" xfId="0" applyFont="1" applyFill="1" applyBorder="1" applyAlignment="1">
      <alignment/>
    </xf>
    <xf numFmtId="3" fontId="2" fillId="2" borderId="27" xfId="0" applyNumberFormat="1" applyFont="1" applyFill="1" applyBorder="1" applyAlignment="1">
      <alignment/>
    </xf>
    <xf numFmtId="4" fontId="2" fillId="2" borderId="27" xfId="0" applyNumberFormat="1" applyFont="1" applyFill="1" applyBorder="1" applyAlignment="1">
      <alignment/>
    </xf>
    <xf numFmtId="0" fontId="2" fillId="0" borderId="20" xfId="0" applyFont="1" applyFill="1" applyBorder="1" applyAlignment="1">
      <alignment horizontal="right"/>
    </xf>
    <xf numFmtId="0" fontId="2" fillId="2" borderId="28" xfId="0" applyFont="1" applyFill="1" applyBorder="1" applyAlignment="1">
      <alignment horizontal="right"/>
    </xf>
    <xf numFmtId="0" fontId="1" fillId="0" borderId="29" xfId="0" applyFont="1" applyBorder="1" applyAlignment="1">
      <alignment/>
    </xf>
    <xf numFmtId="0" fontId="1" fillId="0" borderId="30" xfId="0" applyFont="1" applyBorder="1" applyAlignment="1">
      <alignment/>
    </xf>
    <xf numFmtId="3" fontId="1" fillId="0" borderId="30" xfId="18" applyNumberFormat="1" applyFont="1" applyBorder="1" applyAlignment="1">
      <alignment/>
    </xf>
    <xf numFmtId="4" fontId="1" fillId="0" borderId="30" xfId="18" applyNumberFormat="1" applyFont="1" applyBorder="1" applyAlignment="1">
      <alignment/>
    </xf>
    <xf numFmtId="4" fontId="1" fillId="0" borderId="31" xfId="18" applyNumberFormat="1" applyFont="1" applyBorder="1" applyAlignment="1">
      <alignment/>
    </xf>
    <xf numFmtId="0" fontId="1" fillId="0" borderId="13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2" borderId="2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 wrapText="1"/>
    </xf>
    <xf numFmtId="0" fontId="0" fillId="2" borderId="31" xfId="0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104"/>
  <sheetViews>
    <sheetView tabSelected="1" view="pageBreakPreview" zoomScale="75" zoomScaleNormal="95" zoomScaleSheetLayoutView="75" workbookViewId="0" topLeftCell="A1">
      <pane ySplit="13" topLeftCell="BM14" activePane="bottomLeft" state="frozen"/>
      <selection pane="topLeft" activeCell="A1" sqref="A1"/>
      <selection pane="bottomLeft" activeCell="K34" sqref="K34"/>
    </sheetView>
  </sheetViews>
  <sheetFormatPr defaultColWidth="9.00390625" defaultRowHeight="12.75"/>
  <cols>
    <col min="1" max="1" width="3.625" style="0" customWidth="1"/>
    <col min="2" max="2" width="42.75390625" style="0" customWidth="1"/>
    <col min="3" max="3" width="0.6171875" style="0" hidden="1" customWidth="1"/>
    <col min="4" max="4" width="21.125" style="0" customWidth="1"/>
    <col min="5" max="5" width="22.75390625" style="0" customWidth="1"/>
    <col min="6" max="6" width="22.00390625" style="0" customWidth="1"/>
    <col min="7" max="7" width="22.25390625" style="0" customWidth="1"/>
  </cols>
  <sheetData>
    <row r="3" spans="1:7" ht="15.75">
      <c r="A3" s="107"/>
      <c r="B3" s="107"/>
      <c r="C3" s="107"/>
      <c r="D3" s="107"/>
      <c r="E3" s="107"/>
      <c r="F3" s="107"/>
      <c r="G3" s="107"/>
    </row>
    <row r="4" spans="1:7" ht="16.5">
      <c r="A4" s="112" t="s">
        <v>72</v>
      </c>
      <c r="B4" s="112"/>
      <c r="C4" s="112"/>
      <c r="D4" s="112"/>
      <c r="E4" s="112"/>
      <c r="F4" s="112"/>
      <c r="G4" s="112"/>
    </row>
    <row r="5" spans="1:7" ht="15.75" hidden="1">
      <c r="A5" s="1"/>
      <c r="B5" s="1" t="s">
        <v>0</v>
      </c>
      <c r="C5" s="1"/>
      <c r="D5" s="2"/>
      <c r="E5" s="2"/>
      <c r="F5" s="1"/>
      <c r="G5" s="1"/>
    </row>
    <row r="6" spans="1:7" ht="15.75" hidden="1">
      <c r="A6" s="1"/>
      <c r="B6" s="1" t="s">
        <v>1</v>
      </c>
      <c r="C6" s="1"/>
      <c r="D6" s="1"/>
      <c r="E6" s="1"/>
      <c r="F6" s="1"/>
      <c r="G6" s="1"/>
    </row>
    <row r="7" spans="1:7" ht="15.75" hidden="1">
      <c r="A7" s="1"/>
      <c r="B7" s="1" t="s">
        <v>2</v>
      </c>
      <c r="C7" s="1"/>
      <c r="D7" s="1"/>
      <c r="E7" s="1"/>
      <c r="F7" s="1"/>
      <c r="G7" s="1"/>
    </row>
    <row r="8" spans="1:7" ht="15.75" hidden="1">
      <c r="A8" s="1"/>
      <c r="B8" s="1" t="s">
        <v>3</v>
      </c>
      <c r="C8" s="1"/>
      <c r="D8" s="1"/>
      <c r="E8" s="1"/>
      <c r="F8" s="1"/>
      <c r="G8" s="1"/>
    </row>
    <row r="9" spans="1:7" ht="25.5" customHeight="1">
      <c r="A9" s="1"/>
      <c r="B9" s="1"/>
      <c r="C9" s="1"/>
      <c r="D9" s="1"/>
      <c r="E9" s="1"/>
      <c r="F9" s="1"/>
      <c r="G9" s="1"/>
    </row>
    <row r="10" spans="1:13" ht="15.75">
      <c r="A10" s="1"/>
      <c r="B10" s="1"/>
      <c r="C10" s="1"/>
      <c r="D10" s="1"/>
      <c r="E10" s="1"/>
      <c r="F10" s="1"/>
      <c r="G10" s="1"/>
      <c r="M10" s="86"/>
    </row>
    <row r="11" spans="1:7" ht="15.75">
      <c r="A11" s="1"/>
      <c r="B11" s="1"/>
      <c r="C11" s="1"/>
      <c r="D11" s="1"/>
      <c r="E11" s="1"/>
      <c r="F11" s="1"/>
      <c r="G11" s="1"/>
    </row>
    <row r="12" spans="1:7" ht="32.25" customHeight="1">
      <c r="A12" s="108" t="s">
        <v>4</v>
      </c>
      <c r="B12" s="109" t="s">
        <v>5</v>
      </c>
      <c r="C12" s="91" t="s">
        <v>6</v>
      </c>
      <c r="D12" s="23" t="s">
        <v>7</v>
      </c>
      <c r="E12" s="24" t="s">
        <v>60</v>
      </c>
      <c r="F12" s="110" t="s">
        <v>71</v>
      </c>
      <c r="G12" s="111"/>
    </row>
    <row r="13" spans="1:7" ht="15.75">
      <c r="A13" s="108"/>
      <c r="B13" s="109"/>
      <c r="C13" s="36">
        <v>2004</v>
      </c>
      <c r="D13" s="12">
        <v>2008</v>
      </c>
      <c r="E13" s="12">
        <v>2009</v>
      </c>
      <c r="F13" s="12">
        <v>2010</v>
      </c>
      <c r="G13" s="12">
        <v>2011</v>
      </c>
    </row>
    <row r="14" spans="1:7" ht="15.75">
      <c r="A14" s="12">
        <v>1</v>
      </c>
      <c r="B14" s="12">
        <v>2</v>
      </c>
      <c r="C14" s="12">
        <v>4</v>
      </c>
      <c r="D14" s="12">
        <v>3</v>
      </c>
      <c r="E14" s="12">
        <v>4</v>
      </c>
      <c r="F14" s="12">
        <v>5</v>
      </c>
      <c r="G14" s="12">
        <v>6</v>
      </c>
    </row>
    <row r="15" spans="1:7" ht="12.75">
      <c r="A15" s="38"/>
      <c r="B15" s="38"/>
      <c r="C15" s="38" t="s">
        <v>8</v>
      </c>
      <c r="D15" s="38" t="s">
        <v>8</v>
      </c>
      <c r="E15" s="38" t="s">
        <v>8</v>
      </c>
      <c r="F15" s="38" t="s">
        <v>8</v>
      </c>
      <c r="G15" s="38" t="s">
        <v>8</v>
      </c>
    </row>
    <row r="16" spans="1:7" ht="15.75">
      <c r="A16" s="13">
        <v>1</v>
      </c>
      <c r="B16" s="13" t="s">
        <v>61</v>
      </c>
      <c r="C16" s="14">
        <v>16114508</v>
      </c>
      <c r="D16" s="17">
        <f>D26+D27</f>
        <v>21901985.57</v>
      </c>
      <c r="E16" s="17">
        <f>E26+E27</f>
        <v>22690000</v>
      </c>
      <c r="F16" s="17">
        <f>F26+F27</f>
        <v>23170000</v>
      </c>
      <c r="G16" s="17">
        <f>G26+G27</f>
        <v>23600000</v>
      </c>
    </row>
    <row r="17" spans="1:7" s="7" customFormat="1" ht="0.75" customHeight="1">
      <c r="A17" s="10"/>
      <c r="B17" s="10" t="s">
        <v>53</v>
      </c>
      <c r="C17" s="11"/>
      <c r="D17" s="18"/>
      <c r="E17" s="18">
        <v>3482803.68</v>
      </c>
      <c r="F17" s="18"/>
      <c r="G17" s="18"/>
    </row>
    <row r="18" spans="1:7" s="7" customFormat="1" ht="19.5" customHeight="1" hidden="1">
      <c r="A18" s="10"/>
      <c r="B18" s="15" t="s">
        <v>54</v>
      </c>
      <c r="C18" s="11"/>
      <c r="D18" s="18"/>
      <c r="E18" s="18">
        <v>408196.32</v>
      </c>
      <c r="F18" s="18"/>
      <c r="G18" s="18"/>
    </row>
    <row r="19" spans="1:7" s="7" customFormat="1" ht="15.75" hidden="1">
      <c r="A19" s="10"/>
      <c r="B19" s="16" t="s">
        <v>55</v>
      </c>
      <c r="C19" s="11"/>
      <c r="D19" s="18"/>
      <c r="E19" s="18">
        <v>2388728</v>
      </c>
      <c r="F19" s="18"/>
      <c r="G19" s="18"/>
    </row>
    <row r="20" spans="1:7" s="7" customFormat="1" ht="15.75" hidden="1">
      <c r="A20" s="10"/>
      <c r="B20" s="16" t="s">
        <v>56</v>
      </c>
      <c r="C20" s="11"/>
      <c r="D20" s="18"/>
      <c r="E20" s="18">
        <v>250000</v>
      </c>
      <c r="F20" s="18"/>
      <c r="G20" s="18"/>
    </row>
    <row r="21" spans="1:7" s="7" customFormat="1" ht="15.75" hidden="1">
      <c r="A21" s="10"/>
      <c r="B21" s="16" t="s">
        <v>57</v>
      </c>
      <c r="C21" s="11"/>
      <c r="D21" s="18"/>
      <c r="E21" s="18">
        <v>8344532</v>
      </c>
      <c r="F21" s="18"/>
      <c r="G21" s="18"/>
    </row>
    <row r="22" spans="1:7" s="7" customFormat="1" ht="15.75" hidden="1">
      <c r="A22" s="10"/>
      <c r="B22" s="16" t="s">
        <v>58</v>
      </c>
      <c r="C22" s="11"/>
      <c r="D22" s="18"/>
      <c r="E22" s="18">
        <v>4640558.32</v>
      </c>
      <c r="F22" s="18"/>
      <c r="G22" s="18"/>
    </row>
    <row r="23" spans="1:7" s="7" customFormat="1" ht="15.75" hidden="1">
      <c r="A23" s="10"/>
      <c r="B23" s="16" t="s">
        <v>59</v>
      </c>
      <c r="C23" s="11"/>
      <c r="D23" s="18"/>
      <c r="E23" s="18">
        <v>0</v>
      </c>
      <c r="F23" s="18"/>
      <c r="G23" s="18"/>
    </row>
    <row r="24" spans="1:7" s="7" customFormat="1" ht="15.75" hidden="1">
      <c r="A24" s="25"/>
      <c r="B24" s="25"/>
      <c r="C24" s="11"/>
      <c r="D24" s="18"/>
      <c r="E24" s="18">
        <f>E17+E18+E19+E20+E21+E22</f>
        <v>19514818.32</v>
      </c>
      <c r="F24" s="18"/>
      <c r="G24" s="18"/>
    </row>
    <row r="25" spans="1:7" s="7" customFormat="1" ht="15.75">
      <c r="A25" s="70"/>
      <c r="B25" s="33" t="s">
        <v>10</v>
      </c>
      <c r="C25" s="22"/>
      <c r="D25" s="27"/>
      <c r="E25" s="28"/>
      <c r="F25" s="28"/>
      <c r="G25" s="29"/>
    </row>
    <row r="26" spans="1:9" s="7" customFormat="1" ht="15.75">
      <c r="A26" s="70"/>
      <c r="B26" s="34" t="s">
        <v>64</v>
      </c>
      <c r="C26" s="22"/>
      <c r="D26" s="30">
        <v>20474985.57</v>
      </c>
      <c r="E26" s="31">
        <v>21990000</v>
      </c>
      <c r="F26" s="31">
        <v>22470000</v>
      </c>
      <c r="G26" s="32">
        <v>23150000</v>
      </c>
      <c r="I26" s="26"/>
    </row>
    <row r="27" spans="1:7" s="7" customFormat="1" ht="15" customHeight="1">
      <c r="A27" s="71"/>
      <c r="B27" s="35" t="s">
        <v>65</v>
      </c>
      <c r="C27" s="22"/>
      <c r="D27" s="39">
        <v>1427000</v>
      </c>
      <c r="E27" s="40">
        <v>700000</v>
      </c>
      <c r="F27" s="40">
        <v>700000</v>
      </c>
      <c r="G27" s="72">
        <v>450000</v>
      </c>
    </row>
    <row r="28" spans="1:7" ht="15.75">
      <c r="A28" s="13">
        <v>2</v>
      </c>
      <c r="B28" s="13" t="s">
        <v>9</v>
      </c>
      <c r="C28" s="48">
        <f>SUM(C30:C31)</f>
        <v>16709368</v>
      </c>
      <c r="D28" s="49">
        <f>SUM(D30:D31)</f>
        <v>24172958.78</v>
      </c>
      <c r="E28" s="49">
        <f>SUM(E30:E31)</f>
        <v>22100832</v>
      </c>
      <c r="F28" s="49">
        <f>SUM(F30:F31)</f>
        <v>22509344</v>
      </c>
      <c r="G28" s="49">
        <f>SUM(G30:G31)</f>
        <v>23400000</v>
      </c>
    </row>
    <row r="29" spans="1:7" ht="15.75">
      <c r="A29" s="73"/>
      <c r="B29" s="41" t="s">
        <v>10</v>
      </c>
      <c r="C29" s="42"/>
      <c r="D29" s="43"/>
      <c r="E29" s="43"/>
      <c r="F29" s="43"/>
      <c r="G29" s="74"/>
    </row>
    <row r="30" spans="1:7" ht="15.75">
      <c r="A30" s="75"/>
      <c r="B30" s="3" t="s">
        <v>62</v>
      </c>
      <c r="C30" s="4">
        <v>14180188</v>
      </c>
      <c r="D30" s="19">
        <v>20606865.98</v>
      </c>
      <c r="E30" s="19">
        <v>20400832</v>
      </c>
      <c r="F30" s="19">
        <v>20809344</v>
      </c>
      <c r="G30" s="76">
        <v>21200000</v>
      </c>
    </row>
    <row r="31" spans="1:7" ht="15.75">
      <c r="A31" s="75"/>
      <c r="B31" s="3" t="s">
        <v>63</v>
      </c>
      <c r="C31" s="4">
        <v>2529180</v>
      </c>
      <c r="D31" s="19">
        <v>3566092.8</v>
      </c>
      <c r="E31" s="19">
        <v>1700000</v>
      </c>
      <c r="F31" s="19">
        <v>1700000</v>
      </c>
      <c r="G31" s="76">
        <v>2200000</v>
      </c>
    </row>
    <row r="32" spans="1:7" ht="15.75">
      <c r="A32" s="77"/>
      <c r="B32" s="44"/>
      <c r="C32" s="45"/>
      <c r="D32" s="46"/>
      <c r="E32" s="46"/>
      <c r="F32" s="46"/>
      <c r="G32" s="78"/>
    </row>
    <row r="33" spans="1:7" ht="15.75">
      <c r="A33" s="47">
        <v>3</v>
      </c>
      <c r="B33" s="13" t="s">
        <v>11</v>
      </c>
      <c r="C33" s="48">
        <f>C16-C28</f>
        <v>-594860</v>
      </c>
      <c r="D33" s="49">
        <f>D16-D28</f>
        <v>-2270973.210000001</v>
      </c>
      <c r="E33" s="49">
        <f>E16-E28</f>
        <v>589168</v>
      </c>
      <c r="F33" s="49">
        <f>F16-F28</f>
        <v>660656</v>
      </c>
      <c r="G33" s="49">
        <f>G16-G28</f>
        <v>200000</v>
      </c>
    </row>
    <row r="34" spans="1:7" ht="15.75">
      <c r="A34" s="79"/>
      <c r="B34" s="50"/>
      <c r="C34" s="51"/>
      <c r="D34" s="52"/>
      <c r="E34" s="52"/>
      <c r="F34" s="52"/>
      <c r="G34" s="80"/>
    </row>
    <row r="35" spans="1:7" ht="15.75">
      <c r="A35" s="47">
        <v>4</v>
      </c>
      <c r="B35" s="13" t="s">
        <v>12</v>
      </c>
      <c r="C35" s="48">
        <f>C37-C48</f>
        <v>594860</v>
      </c>
      <c r="D35" s="49">
        <f>D37-D48</f>
        <v>2270973</v>
      </c>
      <c r="E35" s="49">
        <f>E37-E48</f>
        <v>-589168</v>
      </c>
      <c r="F35" s="49">
        <f>F37-F48</f>
        <v>-660656</v>
      </c>
      <c r="G35" s="49">
        <f>G37-G48</f>
        <v>-200000</v>
      </c>
    </row>
    <row r="36" spans="1:7" ht="15.75" customHeight="1">
      <c r="A36" s="97"/>
      <c r="B36" s="53"/>
      <c r="C36" s="54"/>
      <c r="D36" s="55"/>
      <c r="E36" s="55"/>
      <c r="F36" s="55"/>
      <c r="G36" s="81"/>
    </row>
    <row r="37" spans="1:7" ht="15" customHeight="1">
      <c r="A37" s="98">
        <v>5</v>
      </c>
      <c r="B37" s="13" t="s">
        <v>13</v>
      </c>
      <c r="C37" s="48">
        <f>SUM(C38:C46)</f>
        <v>1357800</v>
      </c>
      <c r="D37" s="49">
        <f>D38+D39+D41+D42+D43+D44+D45+D46</f>
        <v>3095141</v>
      </c>
      <c r="E37" s="49">
        <f>E38+E39+E41+E42+E43+E44+E45+E46</f>
        <v>360000</v>
      </c>
      <c r="F37" s="49">
        <f>SUM(F38:F46)</f>
        <v>250000</v>
      </c>
      <c r="G37" s="49">
        <f>SUM(G38:G46)</f>
        <v>200000</v>
      </c>
    </row>
    <row r="38" spans="1:7" ht="15.75">
      <c r="A38" s="82"/>
      <c r="B38" s="41" t="s">
        <v>14</v>
      </c>
      <c r="C38" s="42">
        <v>930000</v>
      </c>
      <c r="D38" s="43">
        <v>800000</v>
      </c>
      <c r="E38" s="43"/>
      <c r="F38" s="43"/>
      <c r="G38" s="74"/>
    </row>
    <row r="39" spans="1:7" ht="15.75">
      <c r="A39" s="82"/>
      <c r="B39" s="3" t="s">
        <v>15</v>
      </c>
      <c r="C39" s="4">
        <v>427800</v>
      </c>
      <c r="D39" s="19"/>
      <c r="E39" s="19"/>
      <c r="F39" s="19"/>
      <c r="G39" s="76"/>
    </row>
    <row r="40" spans="1:7" ht="15.75">
      <c r="A40" s="82"/>
      <c r="B40" s="3" t="s">
        <v>51</v>
      </c>
      <c r="C40" s="4"/>
      <c r="D40" s="19"/>
      <c r="E40" s="19"/>
      <c r="F40" s="19"/>
      <c r="G40" s="76"/>
    </row>
    <row r="41" spans="1:7" ht="15.75">
      <c r="A41" s="75"/>
      <c r="B41" s="3" t="s">
        <v>16</v>
      </c>
      <c r="C41" s="4"/>
      <c r="D41" s="19"/>
      <c r="E41" s="19"/>
      <c r="F41" s="19"/>
      <c r="G41" s="76"/>
    </row>
    <row r="42" spans="1:7" ht="15.75">
      <c r="A42" s="75"/>
      <c r="B42" s="3" t="s">
        <v>17</v>
      </c>
      <c r="C42" s="4">
        <v>0</v>
      </c>
      <c r="D42" s="19"/>
      <c r="E42" s="19"/>
      <c r="F42" s="19"/>
      <c r="G42" s="76"/>
    </row>
    <row r="43" spans="1:7" ht="15.75">
      <c r="A43" s="75"/>
      <c r="B43" s="3" t="s">
        <v>18</v>
      </c>
      <c r="C43" s="4"/>
      <c r="D43" s="19"/>
      <c r="E43" s="19"/>
      <c r="F43" s="19"/>
      <c r="G43" s="76"/>
    </row>
    <row r="44" spans="1:7" ht="15.75">
      <c r="A44" s="75"/>
      <c r="B44" s="3" t="s">
        <v>19</v>
      </c>
      <c r="C44" s="4"/>
      <c r="D44" s="19"/>
      <c r="E44" s="19"/>
      <c r="F44" s="19"/>
      <c r="G44" s="76"/>
    </row>
    <row r="45" spans="1:7" ht="15.75">
      <c r="A45" s="75"/>
      <c r="B45" s="3" t="s">
        <v>20</v>
      </c>
      <c r="C45" s="4"/>
      <c r="D45" s="19"/>
      <c r="E45" s="19"/>
      <c r="F45" s="19"/>
      <c r="G45" s="76"/>
    </row>
    <row r="46" spans="1:7" ht="15.75">
      <c r="A46" s="87"/>
      <c r="B46" s="88" t="s">
        <v>21</v>
      </c>
      <c r="C46" s="89"/>
      <c r="D46" s="90">
        <v>2295141</v>
      </c>
      <c r="E46" s="90">
        <v>360000</v>
      </c>
      <c r="F46" s="90">
        <v>250000</v>
      </c>
      <c r="G46" s="92">
        <v>200000</v>
      </c>
    </row>
    <row r="47" spans="1:7" ht="15.75" customHeight="1">
      <c r="A47" s="99"/>
      <c r="B47" s="100"/>
      <c r="C47" s="101"/>
      <c r="D47" s="102"/>
      <c r="E47" s="102"/>
      <c r="F47" s="102"/>
      <c r="G47" s="103"/>
    </row>
    <row r="48" spans="1:7" ht="13.5" customHeight="1">
      <c r="A48" s="93">
        <v>6</v>
      </c>
      <c r="B48" s="94" t="s">
        <v>22</v>
      </c>
      <c r="C48" s="95">
        <f>SUM(C50:C56)</f>
        <v>762940</v>
      </c>
      <c r="D48" s="96">
        <f>D50+D52+D54+D55+D56</f>
        <v>824168</v>
      </c>
      <c r="E48" s="96">
        <f>E50+E52</f>
        <v>949168</v>
      </c>
      <c r="F48" s="96">
        <f>SUM(F50:F56)</f>
        <v>910656</v>
      </c>
      <c r="G48" s="96">
        <f>SUM(G50:G56)</f>
        <v>400000</v>
      </c>
    </row>
    <row r="49" spans="1:7" ht="15.75" customHeight="1">
      <c r="A49" s="73"/>
      <c r="B49" s="41"/>
      <c r="C49" s="42"/>
      <c r="D49" s="43"/>
      <c r="E49" s="43"/>
      <c r="F49" s="43"/>
      <c r="G49" s="43"/>
    </row>
    <row r="50" spans="1:7" ht="15.75">
      <c r="A50" s="75"/>
      <c r="B50" s="3" t="s">
        <v>23</v>
      </c>
      <c r="C50" s="4">
        <v>712940</v>
      </c>
      <c r="D50" s="19">
        <v>450000</v>
      </c>
      <c r="E50" s="19">
        <v>575000</v>
      </c>
      <c r="F50" s="19">
        <v>650000</v>
      </c>
      <c r="G50" s="19">
        <v>400000</v>
      </c>
    </row>
    <row r="51" spans="1:7" ht="15.75">
      <c r="A51" s="75"/>
      <c r="B51" s="3" t="s">
        <v>24</v>
      </c>
      <c r="C51" s="4"/>
      <c r="D51" s="19"/>
      <c r="E51" s="19"/>
      <c r="F51" s="19"/>
      <c r="G51" s="19"/>
    </row>
    <row r="52" spans="1:7" ht="15.75">
      <c r="A52" s="75"/>
      <c r="B52" s="3" t="s">
        <v>25</v>
      </c>
      <c r="C52" s="4">
        <v>50000</v>
      </c>
      <c r="D52" s="19">
        <v>374168</v>
      </c>
      <c r="E52" s="19">
        <v>374168</v>
      </c>
      <c r="F52" s="19">
        <v>260656</v>
      </c>
      <c r="G52" s="19">
        <v>0</v>
      </c>
    </row>
    <row r="53" spans="1:7" ht="15.75">
      <c r="A53" s="75"/>
      <c r="B53" s="3" t="s">
        <v>52</v>
      </c>
      <c r="C53" s="4"/>
      <c r="D53" s="19"/>
      <c r="E53" s="19"/>
      <c r="F53" s="19">
        <v>0</v>
      </c>
      <c r="G53" s="19">
        <v>0</v>
      </c>
    </row>
    <row r="54" spans="1:7" ht="15.75">
      <c r="A54" s="75"/>
      <c r="B54" s="3" t="s">
        <v>26</v>
      </c>
      <c r="C54" s="4"/>
      <c r="D54" s="19"/>
      <c r="E54" s="19"/>
      <c r="F54" s="19"/>
      <c r="G54" s="19"/>
    </row>
    <row r="55" spans="1:7" ht="15.75">
      <c r="A55" s="75"/>
      <c r="B55" s="3" t="s">
        <v>27</v>
      </c>
      <c r="C55" s="4"/>
      <c r="D55" s="19"/>
      <c r="E55" s="19"/>
      <c r="F55" s="19"/>
      <c r="G55" s="19"/>
    </row>
    <row r="56" spans="1:7" ht="15.75">
      <c r="A56" s="75"/>
      <c r="B56" s="3" t="s">
        <v>28</v>
      </c>
      <c r="C56" s="4"/>
      <c r="D56" s="19"/>
      <c r="E56" s="19"/>
      <c r="F56" s="19"/>
      <c r="G56" s="19"/>
    </row>
    <row r="57" spans="1:7" ht="15.75">
      <c r="A57" s="77"/>
      <c r="B57" s="44"/>
      <c r="C57" s="45"/>
      <c r="D57" s="46"/>
      <c r="E57" s="46"/>
      <c r="F57" s="46"/>
      <c r="G57" s="46"/>
    </row>
    <row r="58" spans="1:7" ht="15.75">
      <c r="A58" s="13">
        <v>7</v>
      </c>
      <c r="B58" s="13" t="s">
        <v>29</v>
      </c>
      <c r="C58" s="48">
        <v>0</v>
      </c>
      <c r="D58" s="49">
        <v>0</v>
      </c>
      <c r="E58" s="49">
        <v>0</v>
      </c>
      <c r="F58" s="49">
        <v>0</v>
      </c>
      <c r="G58" s="49">
        <v>0</v>
      </c>
    </row>
    <row r="59" spans="1:7" ht="15.75">
      <c r="A59" s="13">
        <v>8</v>
      </c>
      <c r="B59" s="13" t="s">
        <v>30</v>
      </c>
      <c r="C59" s="48">
        <f>SUM(C61:C66)</f>
        <v>2364183</v>
      </c>
      <c r="D59" s="49">
        <f>D62+D63+D65+D66+D67+D68+D69+D70</f>
        <v>2259824</v>
      </c>
      <c r="E59" s="49">
        <f>SUM(E61:E66)</f>
        <v>1310656</v>
      </c>
      <c r="F59" s="49">
        <f>SUM(F61:F66)</f>
        <v>400000</v>
      </c>
      <c r="G59" s="49">
        <f>SUM(G61:G66)</f>
        <v>0</v>
      </c>
    </row>
    <row r="60" spans="1:7" ht="15.75" customHeight="1">
      <c r="A60" s="73"/>
      <c r="B60" s="41"/>
      <c r="C60" s="42"/>
      <c r="D60" s="43"/>
      <c r="E60" s="43"/>
      <c r="F60" s="43"/>
      <c r="G60" s="43"/>
    </row>
    <row r="61" spans="1:7" ht="15.75">
      <c r="A61" s="75"/>
      <c r="B61" s="3" t="s">
        <v>31</v>
      </c>
      <c r="C61" s="4"/>
      <c r="D61" s="19"/>
      <c r="E61" s="19"/>
      <c r="F61" s="19"/>
      <c r="G61" s="19"/>
    </row>
    <row r="62" spans="1:7" ht="15.75">
      <c r="A62" s="75"/>
      <c r="B62" s="3" t="s">
        <v>32</v>
      </c>
      <c r="C62" s="4">
        <v>1835883</v>
      </c>
      <c r="D62" s="19">
        <v>1625000</v>
      </c>
      <c r="E62" s="19">
        <f>D62+E38-E50</f>
        <v>1050000</v>
      </c>
      <c r="F62" s="19">
        <f>E62+F38-F50</f>
        <v>400000</v>
      </c>
      <c r="G62" s="19">
        <f>F62+G38-G50</f>
        <v>0</v>
      </c>
    </row>
    <row r="63" spans="1:7" ht="15.75">
      <c r="A63" s="75"/>
      <c r="B63" s="3" t="s">
        <v>33</v>
      </c>
      <c r="C63" s="4">
        <v>528300</v>
      </c>
      <c r="D63" s="19">
        <v>634824</v>
      </c>
      <c r="E63" s="19">
        <f>D63+E39-E52</f>
        <v>260656</v>
      </c>
      <c r="F63" s="19">
        <f>E63+F39-F52</f>
        <v>0</v>
      </c>
      <c r="G63" s="19">
        <f>F63+G39-G52</f>
        <v>0</v>
      </c>
    </row>
    <row r="64" spans="1:7" ht="15.75">
      <c r="A64" s="75"/>
      <c r="B64" s="3" t="s">
        <v>51</v>
      </c>
      <c r="C64" s="4"/>
      <c r="D64" s="19"/>
      <c r="E64" s="19">
        <v>0</v>
      </c>
      <c r="F64" s="19"/>
      <c r="G64" s="19"/>
    </row>
    <row r="65" spans="1:7" ht="15.75">
      <c r="A65" s="75"/>
      <c r="B65" s="3" t="s">
        <v>34</v>
      </c>
      <c r="C65" s="4">
        <v>0</v>
      </c>
      <c r="D65" s="19">
        <v>0</v>
      </c>
      <c r="E65" s="19"/>
      <c r="F65" s="19"/>
      <c r="G65" s="19"/>
    </row>
    <row r="66" spans="1:7" s="7" customFormat="1" ht="15.75">
      <c r="A66" s="83"/>
      <c r="B66" s="5" t="s">
        <v>35</v>
      </c>
      <c r="C66" s="6">
        <f>SUM(C67:C69)</f>
        <v>0</v>
      </c>
      <c r="D66" s="20">
        <f>SUM(D67:D69)</f>
        <v>0</v>
      </c>
      <c r="E66" s="20">
        <f>SUM(E67:E69)</f>
        <v>0</v>
      </c>
      <c r="F66" s="20">
        <f>SUM(F67:F69)</f>
        <v>0</v>
      </c>
      <c r="G66" s="20">
        <f>SUM(G67:G69)</f>
        <v>0</v>
      </c>
    </row>
    <row r="67" spans="1:7" ht="15.75">
      <c r="A67" s="75"/>
      <c r="B67" s="3" t="s">
        <v>36</v>
      </c>
      <c r="C67" s="4">
        <v>0</v>
      </c>
      <c r="D67" s="19">
        <v>0</v>
      </c>
      <c r="E67" s="19">
        <v>0</v>
      </c>
      <c r="F67" s="19">
        <v>0</v>
      </c>
      <c r="G67" s="19">
        <v>0</v>
      </c>
    </row>
    <row r="68" spans="1:7" ht="15.75">
      <c r="A68" s="75"/>
      <c r="B68" s="3" t="s">
        <v>37</v>
      </c>
      <c r="C68" s="4"/>
      <c r="D68" s="19"/>
      <c r="E68" s="19"/>
      <c r="F68" s="19"/>
      <c r="G68" s="19"/>
    </row>
    <row r="69" spans="1:7" ht="15.75">
      <c r="A69" s="75"/>
      <c r="B69" s="3" t="s">
        <v>38</v>
      </c>
      <c r="C69" s="4">
        <v>0</v>
      </c>
      <c r="D69" s="19">
        <v>0</v>
      </c>
      <c r="E69" s="19">
        <v>0</v>
      </c>
      <c r="F69" s="19">
        <v>0</v>
      </c>
      <c r="G69" s="19">
        <v>0</v>
      </c>
    </row>
    <row r="70" spans="1:7" ht="75.75" customHeight="1">
      <c r="A70" s="104"/>
      <c r="B70" s="8" t="s">
        <v>50</v>
      </c>
      <c r="C70" s="4">
        <f>SUM(C71:C73)</f>
        <v>0</v>
      </c>
      <c r="D70" s="19">
        <v>0</v>
      </c>
      <c r="E70" s="19">
        <f>SUM(E71:E73)</f>
        <v>0</v>
      </c>
      <c r="F70" s="19">
        <f>SUM(F71:F73)</f>
        <v>0</v>
      </c>
      <c r="G70" s="19">
        <f>SUM(G71:G73)</f>
        <v>0</v>
      </c>
    </row>
    <row r="71" spans="1:7" ht="15.75">
      <c r="A71" s="105"/>
      <c r="B71" s="8" t="s">
        <v>39</v>
      </c>
      <c r="C71" s="4"/>
      <c r="D71" s="19">
        <v>0</v>
      </c>
      <c r="E71" s="19"/>
      <c r="F71" s="19"/>
      <c r="G71" s="19"/>
    </row>
    <row r="72" spans="1:7" ht="15.75">
      <c r="A72" s="105"/>
      <c r="B72" s="8" t="s">
        <v>40</v>
      </c>
      <c r="C72" s="4"/>
      <c r="D72" s="19"/>
      <c r="E72" s="19"/>
      <c r="F72" s="19"/>
      <c r="G72" s="19"/>
    </row>
    <row r="73" spans="1:7" ht="15.75">
      <c r="A73" s="106"/>
      <c r="B73" s="8" t="s">
        <v>41</v>
      </c>
      <c r="C73" s="4"/>
      <c r="D73" s="19"/>
      <c r="E73" s="19"/>
      <c r="F73" s="19"/>
      <c r="G73" s="19"/>
    </row>
    <row r="74" spans="1:7" ht="15.75">
      <c r="A74" s="77"/>
      <c r="B74" s="44"/>
      <c r="C74" s="45"/>
      <c r="D74" s="46"/>
      <c r="E74" s="46"/>
      <c r="F74" s="46"/>
      <c r="G74" s="46"/>
    </row>
    <row r="75" spans="1:7" ht="30" customHeight="1">
      <c r="A75" s="37">
        <v>9</v>
      </c>
      <c r="B75" s="59" t="s">
        <v>42</v>
      </c>
      <c r="C75" s="60">
        <f>SUM(C59/C16)</f>
        <v>0.1467114602568071</v>
      </c>
      <c r="D75" s="60">
        <f>SUM((D59-D64)/D16)</f>
        <v>0.10317895575163599</v>
      </c>
      <c r="E75" s="60">
        <f>SUM(E59/E16)</f>
        <v>0.057763596297928606</v>
      </c>
      <c r="F75" s="60">
        <f>SUM(F59/F16)</f>
        <v>0.017263703064307294</v>
      </c>
      <c r="G75" s="60">
        <f>SUM(G59/G16)</f>
        <v>0</v>
      </c>
    </row>
    <row r="76" spans="1:7" ht="13.5" customHeight="1">
      <c r="A76" s="84"/>
      <c r="B76" s="56"/>
      <c r="C76" s="57"/>
      <c r="D76" s="58"/>
      <c r="E76" s="58"/>
      <c r="F76" s="58"/>
      <c r="G76" s="58"/>
    </row>
    <row r="77" spans="1:7" ht="6.75" customHeight="1">
      <c r="A77" s="71"/>
      <c r="B77" s="61"/>
      <c r="C77" s="62"/>
      <c r="D77" s="63"/>
      <c r="E77" s="63"/>
      <c r="F77" s="63"/>
      <c r="G77" s="63"/>
    </row>
    <row r="78" spans="1:7" ht="29.25" customHeight="1">
      <c r="A78" s="37">
        <v>10</v>
      </c>
      <c r="B78" s="64" t="s">
        <v>43</v>
      </c>
      <c r="C78" s="65">
        <f>SUM(C80:C84)</f>
        <v>903762</v>
      </c>
      <c r="D78" s="66">
        <f>SUM(D80:D84)</f>
        <v>926168</v>
      </c>
      <c r="E78" s="66">
        <f>SUM(E80:E84)</f>
        <v>1074168</v>
      </c>
      <c r="F78" s="66">
        <f>SUM(F80:F84)</f>
        <v>970656</v>
      </c>
      <c r="G78" s="66">
        <f>SUM(G80:G84)</f>
        <v>415000</v>
      </c>
    </row>
    <row r="79" spans="1:7" ht="12" customHeight="1">
      <c r="A79" s="73"/>
      <c r="B79" s="41" t="s">
        <v>44</v>
      </c>
      <c r="C79" s="42"/>
      <c r="D79" s="43"/>
      <c r="E79" s="43"/>
      <c r="F79" s="43"/>
      <c r="G79" s="43"/>
    </row>
    <row r="80" spans="1:7" ht="15.75">
      <c r="A80" s="75"/>
      <c r="B80" s="3" t="s">
        <v>69</v>
      </c>
      <c r="C80" s="4">
        <v>852940</v>
      </c>
      <c r="D80" s="19">
        <v>450000</v>
      </c>
      <c r="E80" s="19">
        <v>575000</v>
      </c>
      <c r="F80" s="19">
        <v>650000</v>
      </c>
      <c r="G80" s="19">
        <v>400000</v>
      </c>
    </row>
    <row r="81" spans="1:7" ht="15.75">
      <c r="A81" s="75"/>
      <c r="B81" s="3" t="s">
        <v>70</v>
      </c>
      <c r="C81" s="4">
        <v>50822</v>
      </c>
      <c r="D81" s="19">
        <v>374168</v>
      </c>
      <c r="E81" s="19">
        <v>374168</v>
      </c>
      <c r="F81" s="19">
        <v>260656</v>
      </c>
      <c r="G81" s="19">
        <v>0</v>
      </c>
    </row>
    <row r="82" spans="1:7" ht="15.75">
      <c r="A82" s="75"/>
      <c r="B82" s="3" t="s">
        <v>66</v>
      </c>
      <c r="C82" s="4"/>
      <c r="D82" s="19">
        <v>102000</v>
      </c>
      <c r="E82" s="19">
        <v>125000</v>
      </c>
      <c r="F82" s="19">
        <v>60000</v>
      </c>
      <c r="G82" s="19">
        <v>15000</v>
      </c>
    </row>
    <row r="83" spans="1:7" ht="30.75" customHeight="1">
      <c r="A83" s="85"/>
      <c r="B83" s="8" t="s">
        <v>67</v>
      </c>
      <c r="C83" s="9">
        <v>0</v>
      </c>
      <c r="D83" s="21"/>
      <c r="E83" s="21">
        <v>0</v>
      </c>
      <c r="F83" s="21">
        <v>0</v>
      </c>
      <c r="G83" s="21">
        <v>0</v>
      </c>
    </row>
    <row r="84" spans="1:7" ht="15.75">
      <c r="A84" s="75"/>
      <c r="B84" s="3" t="s">
        <v>68</v>
      </c>
      <c r="C84" s="4"/>
      <c r="D84" s="19"/>
      <c r="E84" s="19"/>
      <c r="F84" s="19"/>
      <c r="G84" s="19"/>
    </row>
    <row r="85" spans="1:7" ht="63" customHeight="1">
      <c r="A85" s="104"/>
      <c r="B85" s="8" t="s">
        <v>49</v>
      </c>
      <c r="C85" s="9">
        <f>SUM(C86:C88)</f>
        <v>0</v>
      </c>
      <c r="D85" s="21"/>
      <c r="E85" s="21"/>
      <c r="F85" s="21">
        <f>SUM(F86:F88)</f>
        <v>0</v>
      </c>
      <c r="G85" s="21">
        <f>SUM(G86:G88)</f>
        <v>0</v>
      </c>
    </row>
    <row r="86" spans="1:7" ht="15.75">
      <c r="A86" s="105"/>
      <c r="B86" s="3" t="s">
        <v>45</v>
      </c>
      <c r="C86" s="4"/>
      <c r="D86" s="19"/>
      <c r="E86" s="19">
        <v>0</v>
      </c>
      <c r="F86" s="19"/>
      <c r="G86" s="19"/>
    </row>
    <row r="87" spans="1:7" ht="15.75">
      <c r="A87" s="105"/>
      <c r="B87" s="3" t="s">
        <v>46</v>
      </c>
      <c r="C87" s="4"/>
      <c r="D87" s="21"/>
      <c r="E87" s="19"/>
      <c r="F87" s="19"/>
      <c r="G87" s="19"/>
    </row>
    <row r="88" spans="1:7" ht="15.75">
      <c r="A88" s="106"/>
      <c r="B88" s="3" t="s">
        <v>47</v>
      </c>
      <c r="C88" s="4"/>
      <c r="D88" s="19"/>
      <c r="E88" s="19"/>
      <c r="F88" s="19"/>
      <c r="G88" s="19"/>
    </row>
    <row r="89" spans="1:7" ht="9.75" customHeight="1">
      <c r="A89" s="77"/>
      <c r="B89" s="44"/>
      <c r="C89" s="45"/>
      <c r="D89" s="45"/>
      <c r="E89" s="45"/>
      <c r="F89" s="45"/>
      <c r="G89" s="45"/>
    </row>
    <row r="90" spans="1:7" ht="34.5" customHeight="1">
      <c r="A90" s="67">
        <v>11</v>
      </c>
      <c r="B90" s="68" t="s">
        <v>48</v>
      </c>
      <c r="C90" s="69">
        <f>SUM(C78/C16)</f>
        <v>0.05608374763908398</v>
      </c>
      <c r="D90" s="69">
        <f>SUM(D78-D85)/D16</f>
        <v>0.042286942297533436</v>
      </c>
      <c r="E90" s="69">
        <f>SUM(E78-E85)/E16</f>
        <v>0.04734103129131776</v>
      </c>
      <c r="F90" s="69">
        <f>SUM(F78/F16)</f>
        <v>0.041892792403970654</v>
      </c>
      <c r="G90" s="69">
        <f>SUM(G78/G16)</f>
        <v>0.017584745762711865</v>
      </c>
    </row>
    <row r="91" spans="1:7" ht="15.75">
      <c r="A91" s="1"/>
      <c r="B91" s="1"/>
      <c r="C91" s="1"/>
      <c r="D91" s="1"/>
      <c r="E91" s="1"/>
      <c r="F91" s="1"/>
      <c r="G91" s="1"/>
    </row>
    <row r="92" spans="1:7" ht="15.75">
      <c r="A92" s="1"/>
      <c r="B92" s="1"/>
      <c r="C92" s="1"/>
      <c r="D92" s="1"/>
      <c r="E92" s="1"/>
      <c r="F92" s="1"/>
      <c r="G92" s="1"/>
    </row>
    <row r="93" spans="1:7" ht="15.75">
      <c r="A93" s="1"/>
      <c r="B93" s="1"/>
      <c r="C93" s="1"/>
      <c r="D93" s="1"/>
      <c r="E93" s="1"/>
      <c r="F93" s="1"/>
      <c r="G93" s="1"/>
    </row>
    <row r="94" spans="1:7" ht="15.75">
      <c r="A94" s="1"/>
      <c r="B94" s="1"/>
      <c r="C94" s="1"/>
      <c r="D94" s="1"/>
      <c r="E94" s="1"/>
      <c r="F94" s="1"/>
      <c r="G94" s="1"/>
    </row>
    <row r="95" spans="1:7" ht="15.75">
      <c r="A95" s="1"/>
      <c r="B95" s="1"/>
      <c r="C95" s="1"/>
      <c r="D95" s="1"/>
      <c r="E95" s="1"/>
      <c r="F95" s="1"/>
      <c r="G95" s="1"/>
    </row>
    <row r="96" spans="1:7" ht="15.75">
      <c r="A96" s="1"/>
      <c r="B96" s="1"/>
      <c r="C96" s="1"/>
      <c r="D96" s="1"/>
      <c r="E96" s="1"/>
      <c r="F96" s="1"/>
      <c r="G96" s="1"/>
    </row>
    <row r="97" spans="1:7" ht="15.75">
      <c r="A97" s="1"/>
      <c r="B97" s="1"/>
      <c r="C97" s="1"/>
      <c r="D97" s="1"/>
      <c r="E97" s="1"/>
      <c r="F97" s="1"/>
      <c r="G97" s="1"/>
    </row>
    <row r="98" spans="1:7" ht="15.75">
      <c r="A98" s="1"/>
      <c r="B98" s="1"/>
      <c r="C98" s="1"/>
      <c r="D98" s="1"/>
      <c r="E98" s="1"/>
      <c r="F98" s="1"/>
      <c r="G98" s="1"/>
    </row>
    <row r="99" spans="1:7" ht="15.75">
      <c r="A99" s="1"/>
      <c r="B99" s="1"/>
      <c r="C99" s="1"/>
      <c r="D99" s="1"/>
      <c r="E99" s="1"/>
      <c r="F99" s="1"/>
      <c r="G99" s="1"/>
    </row>
    <row r="100" spans="1:7" ht="15.75">
      <c r="A100" s="1"/>
      <c r="B100" s="1"/>
      <c r="C100" s="1"/>
      <c r="D100" s="1"/>
      <c r="E100" s="1"/>
      <c r="F100" s="1"/>
      <c r="G100" s="1"/>
    </row>
    <row r="101" spans="1:7" ht="15.75">
      <c r="A101" s="1"/>
      <c r="B101" s="1"/>
      <c r="C101" s="1"/>
      <c r="D101" s="1"/>
      <c r="E101" s="1"/>
      <c r="F101" s="1"/>
      <c r="G101" s="1"/>
    </row>
    <row r="102" spans="1:7" ht="15.75">
      <c r="A102" s="1"/>
      <c r="B102" s="1"/>
      <c r="C102" s="1"/>
      <c r="D102" s="1"/>
      <c r="E102" s="1"/>
      <c r="F102" s="1"/>
      <c r="G102" s="1"/>
    </row>
    <row r="103" spans="1:7" ht="15.75">
      <c r="A103" s="1"/>
      <c r="B103" s="1"/>
      <c r="C103" s="1"/>
      <c r="D103" s="1"/>
      <c r="E103" s="1"/>
      <c r="F103" s="1"/>
      <c r="G103" s="1"/>
    </row>
    <row r="104" spans="1:7" ht="15.75">
      <c r="A104" s="1"/>
      <c r="B104" s="1"/>
      <c r="C104" s="1"/>
      <c r="D104" s="1"/>
      <c r="E104" s="1"/>
      <c r="F104" s="1"/>
      <c r="G104" s="1"/>
    </row>
  </sheetData>
  <mergeCells count="7">
    <mergeCell ref="A70:A73"/>
    <mergeCell ref="A85:A88"/>
    <mergeCell ref="A3:G3"/>
    <mergeCell ref="A12:A13"/>
    <mergeCell ref="B12:B13"/>
    <mergeCell ref="F12:G12"/>
    <mergeCell ref="A4:G4"/>
  </mergeCells>
  <printOptions horizontalCentered="1"/>
  <pageMargins left="0.1968503937007874" right="0.2755905511811024" top="0.38" bottom="0.1968503937007874" header="0" footer="0"/>
  <pageSetup fitToHeight="3" horizontalDpi="600" verticalDpi="600" orientation="landscape" paperSize="9" scale="95" r:id="rId1"/>
  <headerFooter alignWithMargins="0">
    <oddHeader>&amp;RZałącznik Nr 15 do SIWZ</oddHeader>
    <oddFooter>&amp;R&amp;P</oddFooter>
  </headerFooter>
  <rowBreaks count="2" manualBreakCount="2">
    <brk id="47" max="6" man="1"/>
    <brk id="7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Szczebrzeszyn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Skarbnik</dc:creator>
  <cp:keywords/>
  <dc:description/>
  <cp:lastModifiedBy>Aruszczak</cp:lastModifiedBy>
  <cp:lastPrinted>2008-11-28T12:14:07Z</cp:lastPrinted>
  <dcterms:created xsi:type="dcterms:W3CDTF">2004-11-12T08:18:25Z</dcterms:created>
  <dcterms:modified xsi:type="dcterms:W3CDTF">2008-11-28T12:14:48Z</dcterms:modified>
  <cp:category/>
  <cp:version/>
  <cp:contentType/>
  <cp:contentStatus/>
</cp:coreProperties>
</file>