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85" windowWidth="12120" windowHeight="90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<sst xmlns="http://schemas.openxmlformats.org/spreadsheetml/2006/main" count="172" uniqueCount="58">
  <si>
    <t>Gr śr.
trw.</t>
  </si>
  <si>
    <t>Nazwa mienia komunalnego</t>
  </si>
  <si>
    <t>Budynki</t>
  </si>
  <si>
    <t>Budowle</t>
  </si>
  <si>
    <t>Środki transp.</t>
  </si>
  <si>
    <t>Narzędzia</t>
  </si>
  <si>
    <t>Razem</t>
  </si>
  <si>
    <t>x</t>
  </si>
  <si>
    <t>Miejski Dom</t>
  </si>
  <si>
    <t xml:space="preserve"> 4-6</t>
  </si>
  <si>
    <t>Urządz.tech</t>
  </si>
  <si>
    <t>Środ.transp.</t>
  </si>
  <si>
    <t xml:space="preserve">Miejska Biblioteka </t>
  </si>
  <si>
    <t>Publiczna</t>
  </si>
  <si>
    <t>Maszyny i urz.</t>
  </si>
  <si>
    <t>Urządz. tech.</t>
  </si>
  <si>
    <t>i Mieszkaniowej</t>
  </si>
  <si>
    <t xml:space="preserve"> 3-6</t>
  </si>
  <si>
    <t>Grunty</t>
  </si>
  <si>
    <t>Urządz. techn.</t>
  </si>
  <si>
    <t>Środki transpor.</t>
  </si>
  <si>
    <t>Łącznie mienie komunalne</t>
  </si>
  <si>
    <t>L.p.</t>
  </si>
  <si>
    <t>Nazwa jednostki 
lub zakładu</t>
  </si>
  <si>
    <t xml:space="preserve">INFORMACJA O STANIE MIENIA KOMUNALNEGO </t>
  </si>
  <si>
    <r>
      <t>( +,</t>
    </r>
    <r>
      <rPr>
        <b/>
        <sz val="8"/>
        <color indexed="10"/>
        <rFont val="Arial CE"/>
        <family val="0"/>
      </rPr>
      <t>-)</t>
    </r>
  </si>
  <si>
    <t>Zakład Gospodarki</t>
  </si>
  <si>
    <t>Komunalnej</t>
  </si>
  <si>
    <t>Przedszkole</t>
  </si>
  <si>
    <t>Samorzadowe</t>
  </si>
  <si>
    <t>w Bodaczowie</t>
  </si>
  <si>
    <t>Podstawowa</t>
  </si>
  <si>
    <t>nr 1 w Szczebrzeszynie</t>
  </si>
  <si>
    <t>Szkoła</t>
  </si>
  <si>
    <t>nr 3 w Szczebrzeszynie</t>
  </si>
  <si>
    <t>w Niedzieliskach</t>
  </si>
  <si>
    <t>w Wielączy Kol.</t>
  </si>
  <si>
    <t xml:space="preserve">w Wielączy </t>
  </si>
  <si>
    <t>Gimnazjum</t>
  </si>
  <si>
    <t>w Szczebrzeszynie</t>
  </si>
  <si>
    <t>w Brody Duże</t>
  </si>
  <si>
    <t>w Błonie</t>
  </si>
  <si>
    <t>Kultury</t>
  </si>
  <si>
    <t>3-6</t>
  </si>
  <si>
    <t>Mienie</t>
  </si>
  <si>
    <t>w ewidencji Urzędu</t>
  </si>
  <si>
    <t>Miejskiego</t>
  </si>
  <si>
    <t>Długoterminowe aktywa finansowe</t>
  </si>
  <si>
    <t>ZEC - udziały</t>
  </si>
  <si>
    <t>BS Udziały - udziały</t>
  </si>
  <si>
    <t>Miejski Ośrodek Pomocy Społecznej</t>
  </si>
  <si>
    <t>DO PROJEKTU BUDŻETU NA 2008R</t>
  </si>
  <si>
    <t>Wartość mienia na 01.01.2007</t>
  </si>
  <si>
    <t>Umorzenie na 01.01.2007</t>
  </si>
  <si>
    <t>zmiany w roku 2007</t>
  </si>
  <si>
    <t>Wartość brutto na 30.09.2007</t>
  </si>
  <si>
    <t>Wartość netto na 30.09.2007</t>
  </si>
  <si>
    <t>Obiekty inżynierii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</si>
</sst>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2" fillId="0" borderId="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/>
    </xf>
    <xf numFmtId="4" fontId="10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4" fontId="1" fillId="0" borderId="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4" fontId="2" fillId="0" borderId="15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0" fontId="1" fillId="2" borderId="25" xfId="0" applyFont="1" applyFill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2" fillId="0" borderId="26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1" fillId="0" borderId="26" xfId="0" applyNumberFormat="1" applyFont="1" applyFill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" fontId="1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1"/>
  <sheetViews>
    <sheetView tabSelected="1" workbookViewId="0" topLeftCell="B73">
      <selection activeCell="J34" sqref="J34:J40"/>
    </sheetView>
  </sheetViews>
  <sheetFormatPr defaultColWidth="9.00390625" defaultRowHeight="12.75"/>
  <cols>
    <col min="1" max="1" width="3.125" style="17" customWidth="1"/>
    <col min="2" max="2" width="19.375" style="17" customWidth="1"/>
    <col min="3" max="3" width="4.25390625" style="17" customWidth="1"/>
    <col min="4" max="4" width="11.625" style="17" customWidth="1"/>
    <col min="5" max="5" width="12.75390625" style="17" customWidth="1"/>
    <col min="6" max="6" width="12.25390625" style="17" customWidth="1"/>
    <col min="7" max="7" width="11.25390625" style="17" customWidth="1"/>
    <col min="8" max="9" width="13.25390625" style="17" customWidth="1"/>
    <col min="10" max="10" width="13.125" style="17" customWidth="1"/>
    <col min="11" max="16384" width="9.125" style="17" customWidth="1"/>
  </cols>
  <sheetData>
    <row r="1" spans="1:9" ht="12.75">
      <c r="A1" s="3"/>
      <c r="B1" s="3"/>
      <c r="C1" s="3"/>
      <c r="D1" s="3"/>
      <c r="E1" s="4"/>
      <c r="F1" s="4"/>
      <c r="G1" s="3"/>
      <c r="H1" s="3"/>
      <c r="I1" s="3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0.25" customHeight="1">
      <c r="A3" s="28"/>
      <c r="B3" s="28"/>
      <c r="C3" s="28"/>
      <c r="D3" s="28"/>
      <c r="E3" s="28" t="s">
        <v>24</v>
      </c>
      <c r="F3" s="28"/>
      <c r="G3" s="28"/>
      <c r="H3" s="28"/>
      <c r="I3" s="28"/>
    </row>
    <row r="4" spans="1:9" ht="16.5" customHeight="1">
      <c r="A4" s="28"/>
      <c r="B4" s="28"/>
      <c r="C4" s="28"/>
      <c r="D4" s="28"/>
      <c r="E4" s="28" t="s">
        <v>51</v>
      </c>
      <c r="F4" s="28"/>
      <c r="G4" s="28"/>
      <c r="H4" s="28"/>
      <c r="I4" s="28"/>
    </row>
    <row r="5" spans="1:9" ht="13.5" thickBot="1">
      <c r="A5" s="1"/>
      <c r="B5" s="1"/>
      <c r="C5" s="1"/>
      <c r="D5" s="1"/>
      <c r="E5" s="2"/>
      <c r="F5" s="2"/>
      <c r="G5" s="1"/>
      <c r="H5" s="1"/>
      <c r="I5" s="1"/>
    </row>
    <row r="6" spans="1:9" ht="25.5" customHeight="1">
      <c r="A6" s="102" t="s">
        <v>22</v>
      </c>
      <c r="B6" s="93" t="s">
        <v>23</v>
      </c>
      <c r="C6" s="93" t="s">
        <v>0</v>
      </c>
      <c r="D6" s="99" t="s">
        <v>1</v>
      </c>
      <c r="E6" s="93" t="s">
        <v>52</v>
      </c>
      <c r="F6" s="93" t="s">
        <v>53</v>
      </c>
      <c r="G6" s="26" t="s">
        <v>54</v>
      </c>
      <c r="H6" s="93" t="s">
        <v>55</v>
      </c>
      <c r="I6" s="93" t="s">
        <v>56</v>
      </c>
    </row>
    <row r="7" spans="1:9" ht="30" customHeight="1">
      <c r="A7" s="103"/>
      <c r="B7" s="97"/>
      <c r="C7" s="97"/>
      <c r="D7" s="100"/>
      <c r="E7" s="105"/>
      <c r="F7" s="105"/>
      <c r="G7" s="24" t="s">
        <v>25</v>
      </c>
      <c r="H7" s="94"/>
      <c r="I7" s="94"/>
    </row>
    <row r="8" spans="1:9" ht="11.25" customHeight="1" thickBot="1">
      <c r="A8" s="104"/>
      <c r="B8" s="98"/>
      <c r="C8" s="98"/>
      <c r="D8" s="101"/>
      <c r="E8" s="27"/>
      <c r="F8" s="27"/>
      <c r="G8" s="27"/>
      <c r="H8" s="27"/>
      <c r="I8" s="31"/>
    </row>
    <row r="9" spans="1:9" ht="13.5" thickBot="1">
      <c r="A9" s="9">
        <v>1</v>
      </c>
      <c r="B9" s="5">
        <v>2</v>
      </c>
      <c r="C9" s="5">
        <v>3</v>
      </c>
      <c r="D9" s="5">
        <v>4</v>
      </c>
      <c r="E9" s="6">
        <v>5</v>
      </c>
      <c r="F9" s="35">
        <v>6</v>
      </c>
      <c r="G9" s="6">
        <v>7</v>
      </c>
      <c r="H9" s="35">
        <v>8</v>
      </c>
      <c r="I9" s="35">
        <v>8</v>
      </c>
    </row>
    <row r="10" spans="1:9" ht="12.75">
      <c r="A10" s="52">
        <v>1</v>
      </c>
      <c r="B10" s="53" t="s">
        <v>26</v>
      </c>
      <c r="C10" s="106">
        <v>1</v>
      </c>
      <c r="D10" s="107" t="s">
        <v>2</v>
      </c>
      <c r="E10" s="108">
        <v>873817.35</v>
      </c>
      <c r="F10" s="108">
        <v>474527.73</v>
      </c>
      <c r="G10" s="109"/>
      <c r="H10" s="109">
        <f aca="true" t="shared" si="0" ref="H10:H26">E10</f>
        <v>873817.35</v>
      </c>
      <c r="I10" s="110">
        <f>E10-F10+G10</f>
        <v>399289.62</v>
      </c>
    </row>
    <row r="11" spans="1:9" ht="12.75">
      <c r="A11" s="59"/>
      <c r="B11" s="38" t="s">
        <v>27</v>
      </c>
      <c r="C11" s="111">
        <v>2</v>
      </c>
      <c r="D11" s="112" t="s">
        <v>3</v>
      </c>
      <c r="E11" s="113">
        <v>1366080.56</v>
      </c>
      <c r="F11" s="113">
        <v>1021192.79</v>
      </c>
      <c r="G11" s="114"/>
      <c r="H11" s="114">
        <f t="shared" si="0"/>
        <v>1366080.56</v>
      </c>
      <c r="I11" s="115">
        <f>E11-F11+G11</f>
        <v>344887.77</v>
      </c>
    </row>
    <row r="12" spans="1:9" ht="12.75">
      <c r="A12" s="59"/>
      <c r="B12" s="38" t="s">
        <v>16</v>
      </c>
      <c r="C12" s="111" t="s">
        <v>17</v>
      </c>
      <c r="D12" s="112" t="s">
        <v>15</v>
      </c>
      <c r="E12" s="113">
        <v>210841.98</v>
      </c>
      <c r="F12" s="113">
        <v>133929.99</v>
      </c>
      <c r="G12" s="114"/>
      <c r="H12" s="114">
        <f t="shared" si="0"/>
        <v>210841.98</v>
      </c>
      <c r="I12" s="115">
        <f>E12-F12+G12</f>
        <v>76911.99000000002</v>
      </c>
    </row>
    <row r="13" spans="1:9" ht="12.75">
      <c r="A13" s="59"/>
      <c r="B13" s="40"/>
      <c r="C13" s="111">
        <v>7</v>
      </c>
      <c r="D13" s="112" t="s">
        <v>4</v>
      </c>
      <c r="E13" s="113">
        <v>413137.54</v>
      </c>
      <c r="F13" s="113">
        <v>380860.15</v>
      </c>
      <c r="G13" s="114"/>
      <c r="H13" s="114">
        <f t="shared" si="0"/>
        <v>413137.54</v>
      </c>
      <c r="I13" s="115">
        <f>E13-F13+G13+G14-G14</f>
        <v>32277.389999999956</v>
      </c>
    </row>
    <row r="14" spans="1:9" ht="12.75">
      <c r="A14" s="59"/>
      <c r="B14" s="40"/>
      <c r="C14" s="111"/>
      <c r="D14" s="112"/>
      <c r="E14" s="113"/>
      <c r="F14" s="113"/>
      <c r="G14" s="116"/>
      <c r="H14" s="114">
        <f t="shared" si="0"/>
        <v>0</v>
      </c>
      <c r="I14" s="115"/>
    </row>
    <row r="15" spans="1:9" ht="13.5" thickBot="1">
      <c r="A15" s="61"/>
      <c r="B15" s="34"/>
      <c r="C15" s="117">
        <v>8</v>
      </c>
      <c r="D15" s="118" t="s">
        <v>5</v>
      </c>
      <c r="E15" s="119">
        <v>17775.52</v>
      </c>
      <c r="F15" s="119">
        <v>17775.52</v>
      </c>
      <c r="G15" s="120">
        <v>10999.52</v>
      </c>
      <c r="H15" s="120">
        <f t="shared" si="0"/>
        <v>17775.52</v>
      </c>
      <c r="I15" s="121">
        <f>E15-F15+G15</f>
        <v>10999.52</v>
      </c>
    </row>
    <row r="16" spans="1:9" ht="13.5" thickBot="1">
      <c r="A16" s="62"/>
      <c r="B16" s="63" t="s">
        <v>6</v>
      </c>
      <c r="C16" s="64" t="s">
        <v>7</v>
      </c>
      <c r="D16" s="64" t="s">
        <v>7</v>
      </c>
      <c r="E16" s="65">
        <f>SUM(E10:E15)</f>
        <v>2881652.95</v>
      </c>
      <c r="F16" s="65">
        <f>SUM(F10:F15)</f>
        <v>2028286.1800000002</v>
      </c>
      <c r="G16" s="65">
        <f>SUM(G10:G15)</f>
        <v>10999.52</v>
      </c>
      <c r="H16" s="65">
        <f>SUM(H10:H15)</f>
        <v>2881652.95</v>
      </c>
      <c r="I16" s="29">
        <f>SUM(I10:I15)</f>
        <v>864366.29</v>
      </c>
    </row>
    <row r="17" spans="1:9" ht="22.5" customHeight="1">
      <c r="A17" s="52">
        <v>2</v>
      </c>
      <c r="B17" s="82" t="s">
        <v>50</v>
      </c>
      <c r="C17" s="54">
        <v>4</v>
      </c>
      <c r="D17" s="107" t="s">
        <v>14</v>
      </c>
      <c r="E17" s="108">
        <v>48394.99</v>
      </c>
      <c r="F17" s="108">
        <v>43250.19</v>
      </c>
      <c r="G17" s="109"/>
      <c r="H17" s="109">
        <f t="shared" si="0"/>
        <v>48394.99</v>
      </c>
      <c r="I17" s="110">
        <f>E17-F17+G17</f>
        <v>5144.799999999996</v>
      </c>
    </row>
    <row r="18" spans="1:9" ht="13.5" thickBot="1">
      <c r="A18" s="66"/>
      <c r="B18" s="67" t="s">
        <v>6</v>
      </c>
      <c r="C18" s="68" t="s">
        <v>7</v>
      </c>
      <c r="D18" s="122" t="s">
        <v>7</v>
      </c>
      <c r="E18" s="123">
        <f>SUM(E17:E17)</f>
        <v>48394.99</v>
      </c>
      <c r="F18" s="123">
        <f>SUM(F17:F17)</f>
        <v>43250.19</v>
      </c>
      <c r="G18" s="123">
        <f>SUM(G17:G17)</f>
        <v>0</v>
      </c>
      <c r="H18" s="124">
        <f>H17</f>
        <v>48394.99</v>
      </c>
      <c r="I18" s="125">
        <f>I17</f>
        <v>5144.799999999996</v>
      </c>
    </row>
    <row r="19" spans="1:9" ht="12.75">
      <c r="A19" s="88">
        <v>3</v>
      </c>
      <c r="B19" s="36" t="s">
        <v>8</v>
      </c>
      <c r="C19" s="54">
        <v>1</v>
      </c>
      <c r="D19" s="107" t="s">
        <v>2</v>
      </c>
      <c r="E19" s="108">
        <v>364463.56</v>
      </c>
      <c r="F19" s="108">
        <v>291194.7</v>
      </c>
      <c r="G19" s="109"/>
      <c r="H19" s="109">
        <f t="shared" si="0"/>
        <v>364463.56</v>
      </c>
      <c r="I19" s="110">
        <f>E19-F19+G19</f>
        <v>73268.85999999999</v>
      </c>
    </row>
    <row r="20" spans="1:10" ht="12.75">
      <c r="A20" s="59"/>
      <c r="B20" s="38" t="s">
        <v>42</v>
      </c>
      <c r="C20" s="51" t="s">
        <v>9</v>
      </c>
      <c r="D20" s="126" t="s">
        <v>10</v>
      </c>
      <c r="E20" s="127">
        <v>11115</v>
      </c>
      <c r="F20" s="127">
        <v>8544.15</v>
      </c>
      <c r="G20" s="128"/>
      <c r="H20" s="128">
        <f t="shared" si="0"/>
        <v>11115</v>
      </c>
      <c r="I20" s="129">
        <f>E20-F20+G20</f>
        <v>2570.8500000000004</v>
      </c>
      <c r="J20" s="92"/>
    </row>
    <row r="21" spans="1:9" ht="12.75">
      <c r="A21" s="59"/>
      <c r="B21" s="38"/>
      <c r="C21" s="39">
        <v>7</v>
      </c>
      <c r="D21" s="112" t="s">
        <v>20</v>
      </c>
      <c r="E21" s="113"/>
      <c r="F21" s="113"/>
      <c r="G21" s="114"/>
      <c r="H21" s="114">
        <f t="shared" si="0"/>
        <v>0</v>
      </c>
      <c r="I21" s="115">
        <f>E21-F21+G21</f>
        <v>0</v>
      </c>
    </row>
    <row r="22" spans="1:9" ht="13.5" thickBot="1">
      <c r="A22" s="61"/>
      <c r="B22" s="32"/>
      <c r="C22" s="33">
        <v>8</v>
      </c>
      <c r="D22" s="118" t="s">
        <v>5</v>
      </c>
      <c r="E22" s="119">
        <v>9090</v>
      </c>
      <c r="F22" s="119">
        <v>9090</v>
      </c>
      <c r="G22" s="120"/>
      <c r="H22" s="120">
        <f t="shared" si="0"/>
        <v>9090</v>
      </c>
      <c r="I22" s="121">
        <f>E22-F22+G22</f>
        <v>0</v>
      </c>
    </row>
    <row r="23" spans="1:9" ht="13.5" thickBot="1">
      <c r="A23" s="48"/>
      <c r="B23" s="37" t="s">
        <v>6</v>
      </c>
      <c r="C23" s="49" t="s">
        <v>7</v>
      </c>
      <c r="D23" s="49" t="s">
        <v>7</v>
      </c>
      <c r="E23" s="50">
        <f>SUM(E19:E22)</f>
        <v>384668.56</v>
      </c>
      <c r="F23" s="50">
        <f>SUM(F19:F22)</f>
        <v>308828.85000000003</v>
      </c>
      <c r="G23" s="50">
        <f>SUM(G19:G22)</f>
        <v>0</v>
      </c>
      <c r="H23" s="50">
        <f>SUM(H19:H22)</f>
        <v>384668.56</v>
      </c>
      <c r="I23" s="50">
        <f>SUM(I19:I22)</f>
        <v>75839.70999999999</v>
      </c>
    </row>
    <row r="24" spans="1:9" ht="12.75">
      <c r="A24" s="52">
        <v>4</v>
      </c>
      <c r="B24" s="53" t="s">
        <v>12</v>
      </c>
      <c r="C24" s="54"/>
      <c r="D24" s="55"/>
      <c r="E24" s="56"/>
      <c r="F24" s="56"/>
      <c r="G24" s="57"/>
      <c r="H24" s="57"/>
      <c r="I24" s="58"/>
    </row>
    <row r="25" spans="1:9" ht="12.75">
      <c r="A25" s="59"/>
      <c r="B25" s="38" t="s">
        <v>13</v>
      </c>
      <c r="C25" s="39" t="s">
        <v>17</v>
      </c>
      <c r="D25" s="40" t="s">
        <v>15</v>
      </c>
      <c r="E25" s="41">
        <v>26214.02</v>
      </c>
      <c r="F25" s="41">
        <v>20039.02</v>
      </c>
      <c r="G25" s="42"/>
      <c r="H25" s="42">
        <f>E25</f>
        <v>26214.02</v>
      </c>
      <c r="I25" s="60">
        <f>E25-F25+G25</f>
        <v>6175</v>
      </c>
    </row>
    <row r="26" spans="1:9" ht="12.75">
      <c r="A26" s="59"/>
      <c r="B26" s="40"/>
      <c r="C26" s="39">
        <v>8</v>
      </c>
      <c r="D26" s="40" t="s">
        <v>5</v>
      </c>
      <c r="E26" s="41">
        <v>3900</v>
      </c>
      <c r="F26" s="41">
        <v>130</v>
      </c>
      <c r="G26" s="42"/>
      <c r="H26" s="42">
        <f t="shared" si="0"/>
        <v>3900</v>
      </c>
      <c r="I26" s="60">
        <f>E26-F26+G26</f>
        <v>3770</v>
      </c>
    </row>
    <row r="27" spans="1:9" ht="13.5" thickBot="1">
      <c r="A27" s="66"/>
      <c r="B27" s="67" t="s">
        <v>6</v>
      </c>
      <c r="C27" s="68" t="s">
        <v>7</v>
      </c>
      <c r="D27" s="68" t="s">
        <v>7</v>
      </c>
      <c r="E27" s="69">
        <f>SUM(E24:E26)</f>
        <v>30114.02</v>
      </c>
      <c r="F27" s="69">
        <f>SUM(F24:F26)</f>
        <v>20169.02</v>
      </c>
      <c r="G27" s="69">
        <f>SUM(G24:G26)</f>
        <v>0</v>
      </c>
      <c r="H27" s="69">
        <f>SUM(H24:H26)</f>
        <v>30114.02</v>
      </c>
      <c r="I27" s="70">
        <f>SUM(I24:I26)</f>
        <v>9945</v>
      </c>
    </row>
    <row r="28" spans="1:253" ht="12.75">
      <c r="A28" s="52">
        <v>5</v>
      </c>
      <c r="B28" s="53" t="s">
        <v>28</v>
      </c>
      <c r="C28" s="106">
        <v>1</v>
      </c>
      <c r="D28" s="107" t="s">
        <v>2</v>
      </c>
      <c r="E28" s="108">
        <v>52137.34</v>
      </c>
      <c r="F28" s="108">
        <v>23461.75</v>
      </c>
      <c r="G28" s="109"/>
      <c r="H28" s="109">
        <f>E28</f>
        <v>52137.34</v>
      </c>
      <c r="I28" s="110">
        <f>E28-F28+G28</f>
        <v>28675.589999999997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pans="1:253" ht="12.75">
      <c r="A29" s="59"/>
      <c r="B29" s="38" t="s">
        <v>29</v>
      </c>
      <c r="C29" s="111">
        <v>8</v>
      </c>
      <c r="D29" s="112" t="s">
        <v>5</v>
      </c>
      <c r="E29" s="113">
        <v>18581.03</v>
      </c>
      <c r="F29" s="113">
        <v>13297.59</v>
      </c>
      <c r="G29" s="114"/>
      <c r="H29" s="114">
        <f>E29</f>
        <v>18581.03</v>
      </c>
      <c r="I29" s="115">
        <f>E29-F29+G29</f>
        <v>5283.439999999999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pans="1:10" ht="12.75">
      <c r="A30" s="59"/>
      <c r="B30" s="46" t="s">
        <v>30</v>
      </c>
      <c r="C30" s="111"/>
      <c r="D30" s="112"/>
      <c r="E30" s="113">
        <v>0</v>
      </c>
      <c r="F30" s="113">
        <v>0</v>
      </c>
      <c r="G30" s="114"/>
      <c r="H30" s="114">
        <f>E30</f>
        <v>0</v>
      </c>
      <c r="I30" s="115">
        <f>E30-F30+G30</f>
        <v>0</v>
      </c>
      <c r="J30" s="19"/>
    </row>
    <row r="31" spans="1:10" ht="13.5" thickBot="1">
      <c r="A31" s="66"/>
      <c r="B31" s="67" t="s">
        <v>6</v>
      </c>
      <c r="C31" s="122" t="s">
        <v>7</v>
      </c>
      <c r="D31" s="122" t="s">
        <v>7</v>
      </c>
      <c r="E31" s="123">
        <f>SUM(E28:E30)</f>
        <v>70718.37</v>
      </c>
      <c r="F31" s="123">
        <f>SUM(F28:F30)</f>
        <v>36759.34</v>
      </c>
      <c r="G31" s="123">
        <f>SUM(G28:G30)</f>
        <v>0</v>
      </c>
      <c r="H31" s="123">
        <f>SUM(H28:H30)</f>
        <v>70718.37</v>
      </c>
      <c r="I31" s="130">
        <f>SUM(I28:I30)</f>
        <v>33959.03</v>
      </c>
      <c r="J31" s="19"/>
    </row>
    <row r="32" spans="1:253" ht="12.75">
      <c r="A32" s="52">
        <v>6</v>
      </c>
      <c r="B32" s="134" t="s">
        <v>33</v>
      </c>
      <c r="C32" s="106">
        <v>1</v>
      </c>
      <c r="D32" s="107" t="s">
        <v>2</v>
      </c>
      <c r="E32" s="108">
        <v>1616565.81</v>
      </c>
      <c r="F32" s="108">
        <v>764423.79</v>
      </c>
      <c r="G32" s="109"/>
      <c r="H32" s="109">
        <f>E32</f>
        <v>1616565.81</v>
      </c>
      <c r="I32" s="110">
        <f>E32-F32+G32</f>
        <v>852142.02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pans="1:253" ht="12.75">
      <c r="A33" s="72"/>
      <c r="B33" s="135" t="s">
        <v>31</v>
      </c>
      <c r="C33" s="111">
        <v>2</v>
      </c>
      <c r="D33" s="112" t="s">
        <v>3</v>
      </c>
      <c r="E33" s="113">
        <v>301969.04</v>
      </c>
      <c r="F33" s="113">
        <v>261068.24</v>
      </c>
      <c r="G33" s="114"/>
      <c r="H33" s="114">
        <f>E33</f>
        <v>301969.04</v>
      </c>
      <c r="I33" s="115">
        <f>E33-F33+G33</f>
        <v>40900.79999999999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pans="1:253" ht="12.75">
      <c r="A34" s="59"/>
      <c r="B34" s="135" t="s">
        <v>32</v>
      </c>
      <c r="C34" s="131" t="s">
        <v>43</v>
      </c>
      <c r="D34" s="132" t="s">
        <v>14</v>
      </c>
      <c r="E34" s="113">
        <v>8690.78</v>
      </c>
      <c r="F34" s="113">
        <v>8690.78</v>
      </c>
      <c r="G34" s="114"/>
      <c r="H34" s="114">
        <f>E34</f>
        <v>8690.78</v>
      </c>
      <c r="I34" s="115">
        <f>E34-F34+G34</f>
        <v>0</v>
      </c>
      <c r="J34" s="41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pans="1:253" ht="12.75">
      <c r="A35" s="59"/>
      <c r="B35" s="136"/>
      <c r="C35" s="111">
        <v>7</v>
      </c>
      <c r="D35" s="112" t="s">
        <v>11</v>
      </c>
      <c r="E35" s="113">
        <v>11210.45</v>
      </c>
      <c r="F35" s="113">
        <v>11210.45</v>
      </c>
      <c r="G35" s="133"/>
      <c r="H35" s="114">
        <f>E35</f>
        <v>11210.45</v>
      </c>
      <c r="I35" s="115">
        <f>E35-F35+G35</f>
        <v>0</v>
      </c>
      <c r="J35" s="4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pans="1:253" ht="12.75">
      <c r="A36" s="59"/>
      <c r="B36" s="136"/>
      <c r="C36" s="111">
        <v>8</v>
      </c>
      <c r="D36" s="112" t="s">
        <v>5</v>
      </c>
      <c r="E36" s="113">
        <v>18710.7</v>
      </c>
      <c r="F36" s="113">
        <v>12467.92</v>
      </c>
      <c r="G36" s="133"/>
      <c r="H36" s="114">
        <f>E36</f>
        <v>18710.7</v>
      </c>
      <c r="I36" s="115">
        <f>E36-F36+G36</f>
        <v>6242.780000000001</v>
      </c>
      <c r="J36" s="89"/>
      <c r="K36" s="8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pans="1:253" ht="13.5" thickBot="1">
      <c r="A37" s="66"/>
      <c r="B37" s="73" t="s">
        <v>6</v>
      </c>
      <c r="C37" s="68" t="s">
        <v>7</v>
      </c>
      <c r="D37" s="68" t="s">
        <v>7</v>
      </c>
      <c r="E37" s="69">
        <f>SUM(E32:E36)</f>
        <v>1957146.78</v>
      </c>
      <c r="F37" s="69">
        <f>SUM(F32:F36)</f>
        <v>1057861.18</v>
      </c>
      <c r="G37" s="69">
        <f>SUM(G32:G36)</f>
        <v>0</v>
      </c>
      <c r="H37" s="69">
        <f>SUM(H32:H36)</f>
        <v>1957146.78</v>
      </c>
      <c r="I37" s="70">
        <f>SUM(I32:I36)</f>
        <v>899285.6000000001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pans="1:10" ht="12.75">
      <c r="A38" s="52">
        <v>7</v>
      </c>
      <c r="B38" s="134" t="s">
        <v>33</v>
      </c>
      <c r="C38" s="137">
        <v>1</v>
      </c>
      <c r="D38" s="138" t="s">
        <v>2</v>
      </c>
      <c r="E38" s="108">
        <v>145661.47</v>
      </c>
      <c r="F38" s="108">
        <v>145661.47</v>
      </c>
      <c r="G38" s="108"/>
      <c r="H38" s="109">
        <f>E38</f>
        <v>145661.47</v>
      </c>
      <c r="I38" s="110">
        <f>E38-F38+G38</f>
        <v>0</v>
      </c>
      <c r="J38" s="19"/>
    </row>
    <row r="39" spans="1:10" ht="12.75">
      <c r="A39" s="74"/>
      <c r="B39" s="135" t="s">
        <v>31</v>
      </c>
      <c r="C39" s="139">
        <v>2</v>
      </c>
      <c r="D39" s="140" t="s">
        <v>3</v>
      </c>
      <c r="E39" s="113">
        <v>9015.71</v>
      </c>
      <c r="F39" s="113">
        <v>9015.71</v>
      </c>
      <c r="G39" s="141"/>
      <c r="H39" s="114">
        <f>E39</f>
        <v>9015.71</v>
      </c>
      <c r="I39" s="115">
        <f>E39-F39+G39</f>
        <v>0</v>
      </c>
      <c r="J39" s="41"/>
    </row>
    <row r="40" spans="1:10" ht="12.75">
      <c r="A40" s="74"/>
      <c r="B40" s="135" t="s">
        <v>34</v>
      </c>
      <c r="C40" s="131" t="s">
        <v>43</v>
      </c>
      <c r="D40" s="132" t="s">
        <v>14</v>
      </c>
      <c r="E40" s="113"/>
      <c r="F40" s="113"/>
      <c r="G40" s="141"/>
      <c r="H40" s="114">
        <f>E40</f>
        <v>0</v>
      </c>
      <c r="I40" s="115">
        <f>E40-F40+G40</f>
        <v>0</v>
      </c>
      <c r="J40" s="41"/>
    </row>
    <row r="41" spans="1:10" ht="13.5" thickBot="1">
      <c r="A41" s="66"/>
      <c r="B41" s="142" t="s">
        <v>6</v>
      </c>
      <c r="C41" s="122" t="s">
        <v>7</v>
      </c>
      <c r="D41" s="122" t="s">
        <v>7</v>
      </c>
      <c r="E41" s="123">
        <f>SUM(E38:E40)</f>
        <v>154677.18</v>
      </c>
      <c r="F41" s="123">
        <f>SUM(F38:F40)</f>
        <v>154677.18</v>
      </c>
      <c r="G41" s="123">
        <f>SUM(G38:G40)</f>
        <v>0</v>
      </c>
      <c r="H41" s="123">
        <f>SUM(H38:H40)</f>
        <v>154677.18</v>
      </c>
      <c r="I41" s="130">
        <f>SUM(I38:I40)</f>
        <v>0</v>
      </c>
      <c r="J41" s="90"/>
    </row>
    <row r="42" spans="1:11" ht="12.75" customHeight="1">
      <c r="A42" s="52">
        <v>8</v>
      </c>
      <c r="B42" s="71" t="s">
        <v>33</v>
      </c>
      <c r="C42" s="54">
        <v>1</v>
      </c>
      <c r="D42" s="143" t="s">
        <v>2</v>
      </c>
      <c r="E42" s="108">
        <v>561270.24</v>
      </c>
      <c r="F42" s="108">
        <v>561270.24</v>
      </c>
      <c r="G42" s="108"/>
      <c r="H42" s="109">
        <f>E42</f>
        <v>561270.24</v>
      </c>
      <c r="I42" s="110">
        <f>E42-F42+G42</f>
        <v>0</v>
      </c>
      <c r="K42" s="91"/>
    </row>
    <row r="43" spans="1:9" ht="12.75" customHeight="1">
      <c r="A43" s="72"/>
      <c r="B43" s="38" t="s">
        <v>31</v>
      </c>
      <c r="C43" s="45">
        <v>2</v>
      </c>
      <c r="D43" s="140" t="s">
        <v>3</v>
      </c>
      <c r="E43" s="113">
        <v>29877.56</v>
      </c>
      <c r="F43" s="113">
        <v>29877.56</v>
      </c>
      <c r="G43" s="113"/>
      <c r="H43" s="114">
        <f>E43</f>
        <v>29877.56</v>
      </c>
      <c r="I43" s="115">
        <f>E43-F43+G43</f>
        <v>0</v>
      </c>
    </row>
    <row r="44" spans="1:9" ht="12.75" customHeight="1">
      <c r="A44" s="72"/>
      <c r="B44" s="38" t="s">
        <v>30</v>
      </c>
      <c r="C44" s="45" t="s">
        <v>17</v>
      </c>
      <c r="D44" s="140" t="s">
        <v>19</v>
      </c>
      <c r="E44" s="113">
        <v>17436.29</v>
      </c>
      <c r="F44" s="113">
        <v>8561.29</v>
      </c>
      <c r="G44" s="113"/>
      <c r="H44" s="114">
        <f>E44</f>
        <v>17436.29</v>
      </c>
      <c r="I44" s="115">
        <f>E44-F44+G44</f>
        <v>8875</v>
      </c>
    </row>
    <row r="45" spans="1:10" ht="13.5" thickBot="1">
      <c r="A45" s="66"/>
      <c r="B45" s="73" t="s">
        <v>6</v>
      </c>
      <c r="C45" s="68" t="s">
        <v>7</v>
      </c>
      <c r="D45" s="122" t="s">
        <v>7</v>
      </c>
      <c r="E45" s="123">
        <f>SUM(E42:E44)</f>
        <v>608584.0900000001</v>
      </c>
      <c r="F45" s="123">
        <f>SUM(F42:F44)</f>
        <v>599709.0900000001</v>
      </c>
      <c r="G45" s="123">
        <f>SUM(G42:G44)</f>
        <v>0</v>
      </c>
      <c r="H45" s="123">
        <f>SUM(H42:H44)</f>
        <v>608584.0900000001</v>
      </c>
      <c r="I45" s="130">
        <f>SUM(I42:I44)</f>
        <v>8875</v>
      </c>
      <c r="J45" s="19"/>
    </row>
    <row r="46" spans="1:10" ht="12.75">
      <c r="A46" s="52">
        <v>9</v>
      </c>
      <c r="B46" s="71" t="s">
        <v>33</v>
      </c>
      <c r="C46" s="54">
        <v>0</v>
      </c>
      <c r="D46" s="143" t="s">
        <v>18</v>
      </c>
      <c r="E46" s="108">
        <v>1831.5</v>
      </c>
      <c r="F46" s="108"/>
      <c r="G46" s="144"/>
      <c r="H46" s="109">
        <f>E46</f>
        <v>1831.5</v>
      </c>
      <c r="I46" s="110">
        <f>E46-F46+G46</f>
        <v>1831.5</v>
      </c>
      <c r="J46" s="19"/>
    </row>
    <row r="47" spans="1:9" ht="12.75" customHeight="1">
      <c r="A47" s="77"/>
      <c r="B47" s="38" t="s">
        <v>31</v>
      </c>
      <c r="C47" s="39">
        <v>1</v>
      </c>
      <c r="D47" s="145" t="s">
        <v>2</v>
      </c>
      <c r="E47" s="113">
        <v>2636175.57</v>
      </c>
      <c r="F47" s="113">
        <v>460920.36</v>
      </c>
      <c r="G47" s="113"/>
      <c r="H47" s="114">
        <f>E47</f>
        <v>2636175.57</v>
      </c>
      <c r="I47" s="115">
        <f>E47-F47+G47</f>
        <v>2175255.21</v>
      </c>
    </row>
    <row r="48" spans="1:9" ht="12.75" customHeight="1">
      <c r="A48" s="72"/>
      <c r="B48" s="38" t="s">
        <v>35</v>
      </c>
      <c r="C48" s="45">
        <v>2</v>
      </c>
      <c r="D48" s="140" t="s">
        <v>3</v>
      </c>
      <c r="E48" s="113">
        <v>161331.92</v>
      </c>
      <c r="F48" s="113">
        <v>33879.71</v>
      </c>
      <c r="G48" s="113"/>
      <c r="H48" s="114">
        <f>E48</f>
        <v>161331.92</v>
      </c>
      <c r="I48" s="115">
        <f>E48-F48+G48</f>
        <v>127452.21000000002</v>
      </c>
    </row>
    <row r="49" spans="1:10" ht="13.5" thickBot="1">
      <c r="A49" s="66"/>
      <c r="B49" s="73" t="s">
        <v>6</v>
      </c>
      <c r="C49" s="68" t="s">
        <v>7</v>
      </c>
      <c r="D49" s="68" t="s">
        <v>7</v>
      </c>
      <c r="E49" s="69">
        <f>SUM(E46:E48)</f>
        <v>2799338.9899999998</v>
      </c>
      <c r="F49" s="69">
        <f>SUM(F46:F48)</f>
        <v>494800.07</v>
      </c>
      <c r="G49" s="69">
        <f>SUM(G46:G48)</f>
        <v>0</v>
      </c>
      <c r="H49" s="69">
        <f>SUM(H46:H48)</f>
        <v>2799338.9899999998</v>
      </c>
      <c r="I49" s="70">
        <f>SUM(I46:I48)</f>
        <v>2304538.92</v>
      </c>
      <c r="J49" s="19"/>
    </row>
    <row r="50" spans="1:9" ht="12.75" customHeight="1">
      <c r="A50" s="52">
        <v>10</v>
      </c>
      <c r="B50" s="71" t="s">
        <v>33</v>
      </c>
      <c r="C50" s="54">
        <v>1</v>
      </c>
      <c r="D50" s="143" t="s">
        <v>2</v>
      </c>
      <c r="E50" s="108">
        <v>600729.61</v>
      </c>
      <c r="F50" s="108">
        <v>196555.8</v>
      </c>
      <c r="G50" s="108"/>
      <c r="H50" s="109">
        <f>E50</f>
        <v>600729.61</v>
      </c>
      <c r="I50" s="110">
        <f>E50-F50+G50</f>
        <v>404173.81</v>
      </c>
    </row>
    <row r="51" spans="1:9" ht="12.75" customHeight="1">
      <c r="A51" s="77"/>
      <c r="B51" s="38" t="s">
        <v>31</v>
      </c>
      <c r="C51" s="45">
        <v>2</v>
      </c>
      <c r="D51" s="140" t="s">
        <v>3</v>
      </c>
      <c r="E51" s="113">
        <v>9005.79</v>
      </c>
      <c r="F51" s="113">
        <v>9005.79</v>
      </c>
      <c r="G51" s="113"/>
      <c r="H51" s="114">
        <f>E51</f>
        <v>9005.79</v>
      </c>
      <c r="I51" s="115">
        <f>E51-F51+G51</f>
        <v>0</v>
      </c>
    </row>
    <row r="52" spans="1:9" ht="12.75" customHeight="1">
      <c r="A52" s="72"/>
      <c r="B52" s="38" t="s">
        <v>36</v>
      </c>
      <c r="C52" s="45" t="s">
        <v>17</v>
      </c>
      <c r="D52" s="140" t="s">
        <v>19</v>
      </c>
      <c r="E52" s="113">
        <v>3000</v>
      </c>
      <c r="F52" s="113">
        <v>3000</v>
      </c>
      <c r="G52" s="113"/>
      <c r="H52" s="114">
        <f>E52</f>
        <v>3000</v>
      </c>
      <c r="I52" s="115">
        <f>E52-F52+G52</f>
        <v>0</v>
      </c>
    </row>
    <row r="53" spans="1:10" ht="13.5" thickBot="1">
      <c r="A53" s="66"/>
      <c r="B53" s="73" t="s">
        <v>6</v>
      </c>
      <c r="C53" s="68" t="s">
        <v>7</v>
      </c>
      <c r="D53" s="122" t="s">
        <v>7</v>
      </c>
      <c r="E53" s="123">
        <f>SUM(E50:E52)</f>
        <v>612735.4</v>
      </c>
      <c r="F53" s="123">
        <f>SUM(F50:F52)</f>
        <v>208561.59</v>
      </c>
      <c r="G53" s="123">
        <f>SUM(G50:G52)</f>
        <v>0</v>
      </c>
      <c r="H53" s="123">
        <f>SUM(H50:H52)</f>
        <v>612735.4</v>
      </c>
      <c r="I53" s="130">
        <f>SUM(I50:I52)</f>
        <v>404173.81</v>
      </c>
      <c r="J53" s="41"/>
    </row>
    <row r="54" spans="1:10" ht="12.75" customHeight="1">
      <c r="A54" s="52">
        <v>11</v>
      </c>
      <c r="B54" s="71" t="s">
        <v>33</v>
      </c>
      <c r="C54" s="54">
        <v>1</v>
      </c>
      <c r="D54" s="143" t="s">
        <v>2</v>
      </c>
      <c r="E54" s="108">
        <v>296892.6</v>
      </c>
      <c r="F54" s="108">
        <v>195600.65</v>
      </c>
      <c r="G54" s="108"/>
      <c r="H54" s="109">
        <f>E54</f>
        <v>296892.6</v>
      </c>
      <c r="I54" s="110">
        <f>E54-F54+G54</f>
        <v>101291.94999999998</v>
      </c>
      <c r="J54" s="41"/>
    </row>
    <row r="55" spans="1:9" ht="12.75" customHeight="1">
      <c r="A55" s="77"/>
      <c r="B55" s="38" t="s">
        <v>31</v>
      </c>
      <c r="C55" s="45">
        <v>2</v>
      </c>
      <c r="D55" s="140" t="s">
        <v>3</v>
      </c>
      <c r="E55" s="113">
        <v>11649.63</v>
      </c>
      <c r="F55" s="113">
        <v>11649.63</v>
      </c>
      <c r="G55" s="113"/>
      <c r="H55" s="114">
        <f>E55</f>
        <v>11649.63</v>
      </c>
      <c r="I55" s="115">
        <f>E55-F55+G55</f>
        <v>0</v>
      </c>
    </row>
    <row r="56" spans="1:9" ht="12.75" customHeight="1">
      <c r="A56" s="72"/>
      <c r="B56" s="38" t="s">
        <v>37</v>
      </c>
      <c r="C56" s="45" t="s">
        <v>17</v>
      </c>
      <c r="D56" s="140" t="s">
        <v>19</v>
      </c>
      <c r="E56" s="113">
        <v>10621.58</v>
      </c>
      <c r="F56" s="113">
        <v>9854.14</v>
      </c>
      <c r="G56" s="113"/>
      <c r="H56" s="114">
        <f>E56</f>
        <v>10621.58</v>
      </c>
      <c r="I56" s="115">
        <f>E56-F56+G56</f>
        <v>767.4400000000005</v>
      </c>
    </row>
    <row r="57" spans="1:9" ht="12.75">
      <c r="A57" s="78"/>
      <c r="B57" s="25"/>
      <c r="C57" s="45">
        <v>8</v>
      </c>
      <c r="D57" s="140" t="s">
        <v>5</v>
      </c>
      <c r="E57" s="113">
        <v>3965</v>
      </c>
      <c r="F57" s="113">
        <v>1480.27</v>
      </c>
      <c r="G57" s="146"/>
      <c r="H57" s="114">
        <f>E57</f>
        <v>3965</v>
      </c>
      <c r="I57" s="115">
        <f>E57-F57+G57</f>
        <v>2484.73</v>
      </c>
    </row>
    <row r="58" spans="1:10" ht="13.5" thickBot="1">
      <c r="A58" s="66"/>
      <c r="B58" s="73" t="s">
        <v>6</v>
      </c>
      <c r="C58" s="68" t="s">
        <v>7</v>
      </c>
      <c r="D58" s="122" t="s">
        <v>7</v>
      </c>
      <c r="E58" s="123">
        <f>SUM(E54:E57)</f>
        <v>323128.81</v>
      </c>
      <c r="F58" s="123">
        <f>SUM(F54:F57)</f>
        <v>218584.68999999997</v>
      </c>
      <c r="G58" s="123">
        <f>SUM(G54:G57)</f>
        <v>0</v>
      </c>
      <c r="H58" s="123">
        <f>SUM(H54:H57)</f>
        <v>323128.81</v>
      </c>
      <c r="I58" s="130">
        <f>SUM(I54:I57)</f>
        <v>104544.11999999998</v>
      </c>
      <c r="J58" s="19"/>
    </row>
    <row r="59" spans="1:9" ht="12.75">
      <c r="A59" s="52">
        <v>12</v>
      </c>
      <c r="B59" s="71" t="s">
        <v>38</v>
      </c>
      <c r="C59" s="54"/>
      <c r="D59" s="75"/>
      <c r="E59" s="56"/>
      <c r="F59" s="56"/>
      <c r="G59" s="76"/>
      <c r="H59" s="57"/>
      <c r="I59" s="79"/>
    </row>
    <row r="60" spans="1:9" ht="12.75">
      <c r="A60" s="77"/>
      <c r="B60" s="38" t="s">
        <v>30</v>
      </c>
      <c r="C60" s="45">
        <v>8</v>
      </c>
      <c r="D60" s="140" t="s">
        <v>5</v>
      </c>
      <c r="E60" s="113">
        <v>4400</v>
      </c>
      <c r="F60" s="113">
        <v>4209.3</v>
      </c>
      <c r="G60" s="146"/>
      <c r="H60" s="114">
        <f>E60</f>
        <v>4400</v>
      </c>
      <c r="I60" s="115">
        <f>E60-F60+G60</f>
        <v>190.69999999999982</v>
      </c>
    </row>
    <row r="61" spans="1:10" ht="13.5" thickBot="1">
      <c r="A61" s="66"/>
      <c r="B61" s="73" t="s">
        <v>6</v>
      </c>
      <c r="C61" s="68" t="s">
        <v>7</v>
      </c>
      <c r="D61" s="122" t="s">
        <v>7</v>
      </c>
      <c r="E61" s="123">
        <f>SUM(E59:E60)</f>
        <v>4400</v>
      </c>
      <c r="F61" s="123">
        <f>SUM(F59:F60)</f>
        <v>4209.3</v>
      </c>
      <c r="G61" s="123">
        <f>SUM(G59:G60)</f>
        <v>0</v>
      </c>
      <c r="H61" s="123">
        <f>SUM(H59:H60)</f>
        <v>4400</v>
      </c>
      <c r="I61" s="130">
        <f>SUM(I59:I60)</f>
        <v>190.69999999999982</v>
      </c>
      <c r="J61" s="19"/>
    </row>
    <row r="62" spans="1:9" ht="12.75" customHeight="1">
      <c r="A62" s="52">
        <v>13</v>
      </c>
      <c r="B62" s="71" t="s">
        <v>38</v>
      </c>
      <c r="C62" s="54">
        <v>1</v>
      </c>
      <c r="D62" s="143" t="s">
        <v>2</v>
      </c>
      <c r="E62" s="108">
        <v>0</v>
      </c>
      <c r="F62" s="108">
        <v>0</v>
      </c>
      <c r="G62" s="108"/>
      <c r="H62" s="109">
        <f>E62</f>
        <v>0</v>
      </c>
      <c r="I62" s="110">
        <f>E62-F62+G62</f>
        <v>0</v>
      </c>
    </row>
    <row r="63" spans="1:9" ht="12.75" customHeight="1">
      <c r="A63" s="77"/>
      <c r="B63" s="38" t="s">
        <v>39</v>
      </c>
      <c r="C63" s="45">
        <v>2</v>
      </c>
      <c r="D63" s="140" t="s">
        <v>3</v>
      </c>
      <c r="E63" s="113">
        <v>0</v>
      </c>
      <c r="F63" s="113">
        <v>0</v>
      </c>
      <c r="G63" s="113"/>
      <c r="H63" s="114">
        <f>E63</f>
        <v>0</v>
      </c>
      <c r="I63" s="115">
        <f>E63-F63+G63</f>
        <v>0</v>
      </c>
    </row>
    <row r="64" spans="1:9" ht="12.75" customHeight="1">
      <c r="A64" s="72"/>
      <c r="B64" s="38"/>
      <c r="C64" s="45" t="s">
        <v>17</v>
      </c>
      <c r="D64" s="140" t="s">
        <v>19</v>
      </c>
      <c r="E64" s="113">
        <v>25156.78</v>
      </c>
      <c r="F64" s="113">
        <v>16202.58</v>
      </c>
      <c r="G64" s="113"/>
      <c r="H64" s="114">
        <f>E64</f>
        <v>25156.78</v>
      </c>
      <c r="I64" s="115">
        <f>E64-F64+G64</f>
        <v>8954.199999999999</v>
      </c>
    </row>
    <row r="65" spans="1:10" ht="13.5" thickBot="1">
      <c r="A65" s="66"/>
      <c r="B65" s="73" t="s">
        <v>6</v>
      </c>
      <c r="C65" s="68" t="s">
        <v>7</v>
      </c>
      <c r="D65" s="68" t="s">
        <v>7</v>
      </c>
      <c r="E65" s="69">
        <f>SUM(E62:E64)</f>
        <v>25156.78</v>
      </c>
      <c r="F65" s="69">
        <f>SUM(F62:F64)</f>
        <v>16202.58</v>
      </c>
      <c r="G65" s="69">
        <f>SUM(G62:G64)</f>
        <v>0</v>
      </c>
      <c r="H65" s="69">
        <f>SUM(H62:H64)</f>
        <v>25156.78</v>
      </c>
      <c r="I65" s="70">
        <f>SUM(I62:I64)</f>
        <v>8954.199999999999</v>
      </c>
      <c r="J65" s="19"/>
    </row>
    <row r="66" spans="1:9" ht="12.75" customHeight="1">
      <c r="A66" s="52">
        <v>14</v>
      </c>
      <c r="B66" s="71" t="s">
        <v>33</v>
      </c>
      <c r="C66" s="54">
        <v>1</v>
      </c>
      <c r="D66" s="143" t="s">
        <v>2</v>
      </c>
      <c r="E66" s="108">
        <v>167333.41</v>
      </c>
      <c r="F66" s="108">
        <v>159511.58</v>
      </c>
      <c r="G66" s="108">
        <v>-167333.41</v>
      </c>
      <c r="H66" s="109">
        <f>E66</f>
        <v>167333.41</v>
      </c>
      <c r="I66" s="110">
        <f>E66-F66+G66</f>
        <v>-159511.58</v>
      </c>
    </row>
    <row r="67" spans="1:9" ht="12.75" customHeight="1">
      <c r="A67" s="77"/>
      <c r="B67" s="38" t="s">
        <v>31</v>
      </c>
      <c r="C67" s="45">
        <v>2</v>
      </c>
      <c r="D67" s="140" t="s">
        <v>3</v>
      </c>
      <c r="E67" s="113">
        <v>9084.44</v>
      </c>
      <c r="F67" s="113">
        <v>9084.44</v>
      </c>
      <c r="G67" s="113">
        <v>-9084.44</v>
      </c>
      <c r="H67" s="114">
        <f>E67</f>
        <v>9084.44</v>
      </c>
      <c r="I67" s="115">
        <f>E67-F67+G67</f>
        <v>-9084.44</v>
      </c>
    </row>
    <row r="68" spans="1:9" ht="12.75" customHeight="1">
      <c r="A68" s="72"/>
      <c r="B68" s="38" t="s">
        <v>40</v>
      </c>
      <c r="C68" s="45" t="s">
        <v>17</v>
      </c>
      <c r="D68" s="140" t="s">
        <v>19</v>
      </c>
      <c r="E68" s="113"/>
      <c r="F68" s="113"/>
      <c r="G68" s="113"/>
      <c r="H68" s="114">
        <f>E68</f>
        <v>0</v>
      </c>
      <c r="I68" s="115">
        <f>E68-F68+G68</f>
        <v>0</v>
      </c>
    </row>
    <row r="69" spans="1:10" ht="13.5" thickBot="1">
      <c r="A69" s="66"/>
      <c r="B69" s="73" t="s">
        <v>6</v>
      </c>
      <c r="C69" s="68" t="s">
        <v>7</v>
      </c>
      <c r="D69" s="68" t="s">
        <v>7</v>
      </c>
      <c r="E69" s="69">
        <f>SUM(E66:E68)</f>
        <v>176417.85</v>
      </c>
      <c r="F69" s="69">
        <f>SUM(F66:F68)</f>
        <v>168596.02</v>
      </c>
      <c r="G69" s="69">
        <f>SUM(G66:G68)</f>
        <v>-176417.85</v>
      </c>
      <c r="H69" s="69">
        <f>SUM(H66:H68)</f>
        <v>176417.85</v>
      </c>
      <c r="I69" s="70">
        <f>SUM(I66:I68)</f>
        <v>-168596.02</v>
      </c>
      <c r="J69" s="90"/>
    </row>
    <row r="70" spans="1:9" ht="12.75" customHeight="1">
      <c r="A70" s="52">
        <v>15</v>
      </c>
      <c r="B70" s="71" t="s">
        <v>33</v>
      </c>
      <c r="C70" s="54">
        <v>1</v>
      </c>
      <c r="D70" s="143" t="s">
        <v>2</v>
      </c>
      <c r="E70" s="108">
        <v>183232.32</v>
      </c>
      <c r="F70" s="108"/>
      <c r="G70" s="108">
        <v>-183232.32</v>
      </c>
      <c r="H70" s="114">
        <f>E70+G70</f>
        <v>0</v>
      </c>
      <c r="I70" s="110">
        <f>E70-F70+G70</f>
        <v>0</v>
      </c>
    </row>
    <row r="71" spans="1:9" ht="12.75" customHeight="1">
      <c r="A71" s="77"/>
      <c r="B71" s="38" t="s">
        <v>31</v>
      </c>
      <c r="C71" s="45">
        <v>2</v>
      </c>
      <c r="D71" s="140" t="s">
        <v>3</v>
      </c>
      <c r="E71" s="113">
        <v>47253.15</v>
      </c>
      <c r="F71" s="113"/>
      <c r="G71" s="113">
        <v>-47253.15</v>
      </c>
      <c r="H71" s="114">
        <f>E71+G71</f>
        <v>0</v>
      </c>
      <c r="I71" s="115">
        <f>E71-F71+G71</f>
        <v>0</v>
      </c>
    </row>
    <row r="72" spans="1:9" ht="12.75" customHeight="1">
      <c r="A72" s="72"/>
      <c r="B72" s="38" t="s">
        <v>41</v>
      </c>
      <c r="C72" s="45" t="s">
        <v>17</v>
      </c>
      <c r="D72" s="140" t="s">
        <v>19</v>
      </c>
      <c r="E72" s="113">
        <v>3488.63</v>
      </c>
      <c r="F72" s="113"/>
      <c r="G72" s="113">
        <v>-3488.63</v>
      </c>
      <c r="H72" s="114">
        <f>E72+G72</f>
        <v>0</v>
      </c>
      <c r="I72" s="115">
        <f>E72-F72+G72</f>
        <v>0</v>
      </c>
    </row>
    <row r="73" spans="1:10" ht="13.5" thickBot="1">
      <c r="A73" s="66"/>
      <c r="B73" s="73" t="s">
        <v>6</v>
      </c>
      <c r="C73" s="68" t="s">
        <v>7</v>
      </c>
      <c r="D73" s="122" t="s">
        <v>7</v>
      </c>
      <c r="E73" s="123">
        <f>SUM(E70:E72)</f>
        <v>233974.1</v>
      </c>
      <c r="F73" s="123">
        <f>SUM(F70:F72)</f>
        <v>0</v>
      </c>
      <c r="G73" s="123">
        <f>SUM(G70:G72)</f>
        <v>-233974.1</v>
      </c>
      <c r="H73" s="123">
        <f>SUM(H70:H72)</f>
        <v>0</v>
      </c>
      <c r="I73" s="130">
        <f>SUM(I70:I72)</f>
        <v>0</v>
      </c>
      <c r="J73" s="19"/>
    </row>
    <row r="74" spans="1:18" ht="12.75">
      <c r="A74" s="52">
        <v>16</v>
      </c>
      <c r="B74" s="80" t="s">
        <v>44</v>
      </c>
      <c r="C74" s="54">
        <v>0</v>
      </c>
      <c r="D74" s="55" t="s">
        <v>18</v>
      </c>
      <c r="E74" s="56">
        <v>4767560.37</v>
      </c>
      <c r="F74" s="56">
        <v>0</v>
      </c>
      <c r="G74" s="57">
        <v>-247461</v>
      </c>
      <c r="H74" s="57">
        <f aca="true" t="shared" si="1" ref="H74:H79">E74+G74</f>
        <v>4520099.37</v>
      </c>
      <c r="I74" s="58">
        <f aca="true" t="shared" si="2" ref="I74:I79">E74-F74+G74</f>
        <v>4520099.37</v>
      </c>
      <c r="J74" s="21"/>
      <c r="K74" s="21"/>
      <c r="L74" s="21"/>
      <c r="M74" s="21"/>
      <c r="N74" s="21"/>
      <c r="O74" s="21"/>
      <c r="P74" s="21"/>
      <c r="Q74" s="21"/>
      <c r="R74" s="21"/>
    </row>
    <row r="75" spans="1:18" ht="12.75">
      <c r="A75" s="59"/>
      <c r="B75" s="46" t="s">
        <v>45</v>
      </c>
      <c r="C75" s="39">
        <v>1</v>
      </c>
      <c r="D75" s="40" t="s">
        <v>2</v>
      </c>
      <c r="E75" s="41">
        <v>4058473.3</v>
      </c>
      <c r="F75" s="41">
        <v>1518893.72</v>
      </c>
      <c r="G75" s="42">
        <v>-280534</v>
      </c>
      <c r="H75" s="42">
        <f t="shared" si="1"/>
        <v>3777939.3</v>
      </c>
      <c r="I75" s="60">
        <f t="shared" si="2"/>
        <v>2259045.58</v>
      </c>
      <c r="J75" s="21"/>
      <c r="K75" s="21"/>
      <c r="L75" s="21"/>
      <c r="M75" s="21"/>
      <c r="N75" s="21"/>
      <c r="O75" s="21"/>
      <c r="P75" s="21"/>
      <c r="Q75" s="21"/>
      <c r="R75" s="21"/>
    </row>
    <row r="76" spans="1:9" ht="12.75">
      <c r="A76" s="59"/>
      <c r="B76" s="46" t="s">
        <v>46</v>
      </c>
      <c r="C76" s="39">
        <v>2</v>
      </c>
      <c r="D76" s="40" t="s">
        <v>57</v>
      </c>
      <c r="E76" s="41">
        <v>27885250.44</v>
      </c>
      <c r="F76" s="41">
        <v>5709181.61</v>
      </c>
      <c r="G76" s="42">
        <v>1369334.76</v>
      </c>
      <c r="H76" s="42">
        <f t="shared" si="1"/>
        <v>29254585.200000003</v>
      </c>
      <c r="I76" s="60">
        <f t="shared" si="2"/>
        <v>23545403.590000004</v>
      </c>
    </row>
    <row r="77" spans="1:18" ht="12.75">
      <c r="A77" s="59"/>
      <c r="B77" s="40"/>
      <c r="C77" s="39" t="s">
        <v>17</v>
      </c>
      <c r="D77" s="40" t="s">
        <v>15</v>
      </c>
      <c r="E77" s="41">
        <v>675718.61</v>
      </c>
      <c r="F77" s="41">
        <v>223198.94</v>
      </c>
      <c r="G77" s="42">
        <v>16642</v>
      </c>
      <c r="H77" s="42">
        <f t="shared" si="1"/>
        <v>692360.61</v>
      </c>
      <c r="I77" s="60">
        <f t="shared" si="2"/>
        <v>469161.67</v>
      </c>
      <c r="J77" s="19"/>
      <c r="K77" s="11"/>
      <c r="L77" s="11"/>
      <c r="M77" s="11"/>
      <c r="N77" s="22"/>
      <c r="O77" s="11"/>
      <c r="P77" s="11"/>
      <c r="Q77" s="11"/>
      <c r="R77" s="23"/>
    </row>
    <row r="78" spans="1:9" ht="12.75">
      <c r="A78" s="59"/>
      <c r="B78" s="40"/>
      <c r="C78" s="39">
        <v>7</v>
      </c>
      <c r="D78" s="40" t="s">
        <v>4</v>
      </c>
      <c r="E78" s="41">
        <v>1008037.87</v>
      </c>
      <c r="F78" s="41">
        <v>332734.28</v>
      </c>
      <c r="G78" s="42">
        <v>10</v>
      </c>
      <c r="H78" s="42">
        <f t="shared" si="1"/>
        <v>1008047.87</v>
      </c>
      <c r="I78" s="60">
        <f t="shared" si="2"/>
        <v>675313.59</v>
      </c>
    </row>
    <row r="79" spans="1:9" ht="12.75">
      <c r="A79" s="59"/>
      <c r="B79" s="40"/>
      <c r="C79" s="39">
        <v>8</v>
      </c>
      <c r="D79" s="40" t="s">
        <v>5</v>
      </c>
      <c r="E79" s="41">
        <v>108973</v>
      </c>
      <c r="F79" s="41">
        <v>79088.93</v>
      </c>
      <c r="G79" s="43"/>
      <c r="H79" s="42">
        <f t="shared" si="1"/>
        <v>108973</v>
      </c>
      <c r="I79" s="60">
        <f t="shared" si="2"/>
        <v>29884.070000000007</v>
      </c>
    </row>
    <row r="80" spans="1:10" ht="13.5" thickBot="1">
      <c r="A80" s="66"/>
      <c r="B80" s="67" t="s">
        <v>6</v>
      </c>
      <c r="C80" s="68" t="s">
        <v>7</v>
      </c>
      <c r="D80" s="68" t="s">
        <v>7</v>
      </c>
      <c r="E80" s="69">
        <f>SUM(E74:E79)</f>
        <v>38504013.589999996</v>
      </c>
      <c r="F80" s="69">
        <f>SUM(F74:F79)</f>
        <v>7863097.48</v>
      </c>
      <c r="G80" s="69">
        <f>SUM(G74:G79)</f>
        <v>857991.76</v>
      </c>
      <c r="H80" s="69">
        <f>SUM(H74:H79)</f>
        <v>39362005.35</v>
      </c>
      <c r="I80" s="70">
        <f>SUM(I74:I79)</f>
        <v>31498907.870000005</v>
      </c>
      <c r="J80" s="18"/>
    </row>
    <row r="81" spans="1:253" ht="23.25" customHeight="1">
      <c r="A81" s="81">
        <v>17</v>
      </c>
      <c r="B81" s="82" t="s">
        <v>47</v>
      </c>
      <c r="C81" s="83"/>
      <c r="D81" s="83"/>
      <c r="E81" s="56"/>
      <c r="F81" s="56"/>
      <c r="G81" s="84"/>
      <c r="H81" s="84"/>
      <c r="I81" s="85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</row>
    <row r="82" spans="1:9" ht="15" customHeight="1">
      <c r="A82" s="86"/>
      <c r="B82" s="38" t="s">
        <v>48</v>
      </c>
      <c r="C82" s="44"/>
      <c r="D82" s="44"/>
      <c r="E82" s="41">
        <v>50000</v>
      </c>
      <c r="F82" s="41"/>
      <c r="G82" s="47">
        <v>0</v>
      </c>
      <c r="H82" s="42">
        <f>E82+G82</f>
        <v>50000</v>
      </c>
      <c r="I82" s="60">
        <f>E82-F82+G82</f>
        <v>50000</v>
      </c>
    </row>
    <row r="83" spans="1:253" ht="14.25" customHeight="1">
      <c r="A83" s="86"/>
      <c r="B83" s="38" t="s">
        <v>49</v>
      </c>
      <c r="C83" s="44"/>
      <c r="D83" s="44"/>
      <c r="E83" s="41">
        <v>20000</v>
      </c>
      <c r="F83" s="41"/>
      <c r="G83" s="47">
        <v>0</v>
      </c>
      <c r="H83" s="42">
        <f>E83+G83</f>
        <v>20000</v>
      </c>
      <c r="I83" s="60">
        <f>E83-F83+G83</f>
        <v>20000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</row>
    <row r="84" spans="1:9" ht="13.5" thickBot="1">
      <c r="A84" s="66"/>
      <c r="B84" s="67" t="s">
        <v>6</v>
      </c>
      <c r="C84" s="68" t="s">
        <v>7</v>
      </c>
      <c r="D84" s="68" t="s">
        <v>7</v>
      </c>
      <c r="E84" s="69">
        <f>E82+E83</f>
        <v>70000</v>
      </c>
      <c r="F84" s="69">
        <f>SUM(F83)</f>
        <v>0</v>
      </c>
      <c r="G84" s="69">
        <f>SUM(G83)</f>
        <v>0</v>
      </c>
      <c r="H84" s="69">
        <f>H82+H83</f>
        <v>70000</v>
      </c>
      <c r="I84" s="69">
        <f>I82+I83</f>
        <v>70000</v>
      </c>
    </row>
    <row r="85" spans="1:9" ht="25.5" customHeight="1" thickBot="1">
      <c r="A85" s="95" t="s">
        <v>21</v>
      </c>
      <c r="B85" s="96"/>
      <c r="C85" s="96"/>
      <c r="D85" s="96"/>
      <c r="E85" s="87">
        <f>E16+E18+E23+E27+E31+E37+E41+E45+E49+E53+E58+E61+E65+E69+E73+E80+E84</f>
        <v>48885122.45999999</v>
      </c>
      <c r="F85" s="87">
        <f>F16+F18+F23+F27+F31+F37+F41+F45+F49+F53+F58+F61+F65+F69+F73+F80+F84</f>
        <v>13223592.760000002</v>
      </c>
      <c r="G85" s="87">
        <f>G16+G18+G23+G27+G31+G37+G41+G45+G49+G53+G58+G61+G65+G69+G73+G80+G84</f>
        <v>458599.32999999996</v>
      </c>
      <c r="H85" s="87">
        <f>H16+H18+H23+H27+H31+H37+H41+H45+H49+H53+H58+H61+H65+H69+H73+H80+H84</f>
        <v>49509140.120000005</v>
      </c>
      <c r="I85" s="30">
        <f>I16+I18+I23+I27+I31+I37+I41+I45+I49+I53+I58+I61+I65+I69+I73+I80+I84</f>
        <v>36120129.03</v>
      </c>
    </row>
    <row r="88" spans="7:9" ht="12.75">
      <c r="G88" s="16"/>
      <c r="H88" s="16"/>
      <c r="I88" s="16"/>
    </row>
    <row r="97" spans="1:7" ht="12.75">
      <c r="A97" s="8"/>
      <c r="B97" s="11"/>
      <c r="D97" s="7"/>
      <c r="E97" s="1"/>
      <c r="F97" s="1"/>
      <c r="G97" s="1"/>
    </row>
    <row r="98" spans="1:7" ht="12.75">
      <c r="A98" s="11"/>
      <c r="B98" s="11"/>
      <c r="D98" s="12"/>
      <c r="E98" s="14"/>
      <c r="F98" s="14"/>
      <c r="G98" s="1"/>
    </row>
    <row r="99" spans="1:7" ht="12.75">
      <c r="A99" s="8"/>
      <c r="B99" s="11"/>
      <c r="D99" s="12"/>
      <c r="E99" s="14"/>
      <c r="F99" s="14"/>
      <c r="G99" s="1"/>
    </row>
    <row r="100" spans="1:7" ht="12.75">
      <c r="A100" s="8"/>
      <c r="B100" s="11"/>
      <c r="D100" s="12"/>
      <c r="E100" s="14"/>
      <c r="F100" s="14"/>
      <c r="G100" s="1"/>
    </row>
    <row r="101" spans="1:7" ht="12.75">
      <c r="A101" s="8"/>
      <c r="B101" s="11"/>
      <c r="D101" s="12"/>
      <c r="E101" s="14"/>
      <c r="F101" s="14"/>
      <c r="G101" s="1"/>
    </row>
    <row r="102" spans="1:7" ht="12.75">
      <c r="A102" s="8"/>
      <c r="B102" s="11"/>
      <c r="D102" s="12"/>
      <c r="E102" s="14"/>
      <c r="F102" s="14"/>
      <c r="G102" s="1"/>
    </row>
    <row r="103" spans="1:7" ht="12.75">
      <c r="A103" s="8"/>
      <c r="B103" s="11"/>
      <c r="D103" s="12"/>
      <c r="E103" s="14"/>
      <c r="F103" s="14"/>
      <c r="G103" s="1"/>
    </row>
    <row r="104" spans="1:7" ht="12.75">
      <c r="A104" s="11"/>
      <c r="B104" s="11"/>
      <c r="D104" s="10"/>
      <c r="E104" s="14"/>
      <c r="F104" s="14"/>
      <c r="G104" s="1"/>
    </row>
    <row r="105" spans="1:7" ht="12.75">
      <c r="A105" s="8"/>
      <c r="B105" s="11"/>
      <c r="D105" s="12"/>
      <c r="E105" s="14"/>
      <c r="F105" s="14"/>
      <c r="G105" s="1"/>
    </row>
    <row r="106" spans="1:7" ht="12.75">
      <c r="A106" s="8"/>
      <c r="B106" s="11"/>
      <c r="D106" s="12"/>
      <c r="E106" s="20"/>
      <c r="F106" s="14"/>
      <c r="G106" s="1"/>
    </row>
    <row r="107" spans="1:7" ht="12.75">
      <c r="A107" s="8"/>
      <c r="B107" s="11"/>
      <c r="D107" s="12"/>
      <c r="E107" s="20"/>
      <c r="F107" s="14"/>
      <c r="G107" s="1"/>
    </row>
    <row r="108" spans="1:7" ht="12.75">
      <c r="A108" s="8"/>
      <c r="B108" s="11"/>
      <c r="D108" s="12"/>
      <c r="E108" s="14"/>
      <c r="F108" s="14"/>
      <c r="G108" s="1"/>
    </row>
    <row r="109" spans="4:6" ht="12.75">
      <c r="D109" s="13"/>
      <c r="E109" s="13"/>
      <c r="F109" s="18"/>
    </row>
    <row r="110" spans="4:6" ht="12.75">
      <c r="D110" s="15"/>
      <c r="E110" s="15"/>
      <c r="F110" s="18"/>
    </row>
    <row r="111" spans="4:6" ht="12.75">
      <c r="D111" s="18"/>
      <c r="E111" s="18"/>
      <c r="F111" s="18"/>
    </row>
  </sheetData>
  <mergeCells count="9">
    <mergeCell ref="I6:I7"/>
    <mergeCell ref="A85:D85"/>
    <mergeCell ref="B6:B8"/>
    <mergeCell ref="C6:C8"/>
    <mergeCell ref="D6:D8"/>
    <mergeCell ref="A6:A8"/>
    <mergeCell ref="H6:H7"/>
    <mergeCell ref="E6:E7"/>
    <mergeCell ref="F6:F7"/>
  </mergeCells>
  <printOptions/>
  <pageMargins left="0.1968503937007874" right="0.2362204724409449" top="0.5905511811023623" bottom="0.7874015748031497" header="0.5118110236220472" footer="0.5118110236220472"/>
  <pageSetup horizontalDpi="300" verticalDpi="300" orientation="portrait" paperSize="9" scale="98" r:id="rId1"/>
  <headerFooter alignWithMargins="0">
    <oddFooter>&amp;C&amp;F&amp;R&amp;P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Łomży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Finansowy</dc:creator>
  <cp:keywords/>
  <dc:description/>
  <cp:lastModifiedBy>Aruszczak</cp:lastModifiedBy>
  <cp:lastPrinted>2007-11-14T16:14:29Z</cp:lastPrinted>
  <dcterms:created xsi:type="dcterms:W3CDTF">2002-11-19T15:32:04Z</dcterms:created>
  <dcterms:modified xsi:type="dcterms:W3CDTF">2007-11-14T16:15:37Z</dcterms:modified>
  <cp:category/>
  <cp:version/>
  <cp:contentType/>
  <cp:contentStatus/>
</cp:coreProperties>
</file>