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praw.dochody-2008" sheetId="1" r:id="rId1"/>
    <sheet name="Arkusz1" sheetId="2" r:id="rId2"/>
    <sheet name="Arkusz2" sheetId="3" r:id="rId3"/>
    <sheet name="Arkusz3" sheetId="4" r:id="rId4"/>
  </sheets>
  <definedNames>
    <definedName name="_xlnm.Print_Area" localSheetId="0">'spraw.dochody-2008'!$A$1:$L$114</definedName>
  </definedNames>
  <calcPr fullCalcOnLoad="1"/>
</workbook>
</file>

<file path=xl/sharedStrings.xml><?xml version="1.0" encoding="utf-8"?>
<sst xmlns="http://schemas.openxmlformats.org/spreadsheetml/2006/main" count="243" uniqueCount="170">
  <si>
    <t>Dział</t>
  </si>
  <si>
    <t>Rozdział</t>
  </si>
  <si>
    <t xml:space="preserve">  §</t>
  </si>
  <si>
    <t>TREŚĆ</t>
  </si>
  <si>
    <t>1.</t>
  </si>
  <si>
    <t>Wpływy  z podatków   ustalonych odrębnymi ustawami</t>
  </si>
  <si>
    <t>0350</t>
  </si>
  <si>
    <t>dochody  z karty podatkowej</t>
  </si>
  <si>
    <t>0910</t>
  </si>
  <si>
    <t>odsetki od nieterminowych wpłat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</si>
  <si>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</si>
  <si>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</si>
  <si>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</si>
  <si>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</si>
  <si>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</si>
  <si>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</si>
  <si>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</si>
  <si>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 transportowych</t>
  </si>
  <si>
    <t>0430</t>
  </si>
  <si>
    <t>0500</t>
  </si>
  <si>
    <t>podatek od czynności cywilno-prawnych</t>
  </si>
  <si>
    <t>0360</t>
  </si>
  <si>
    <t>podatek od spadków i darowizn</t>
  </si>
  <si>
    <t>wpływy z opłaty targowej</t>
  </si>
  <si>
    <t>0460</t>
  </si>
  <si>
    <t>opłata eksploatacyjna</t>
  </si>
  <si>
    <t>0400</t>
  </si>
  <si>
    <t>opłata produktowa</t>
  </si>
  <si>
    <t>2.</t>
  </si>
  <si>
    <t>0410</t>
  </si>
  <si>
    <t>Wpływy  z opłaty  skarbowej</t>
  </si>
  <si>
    <t>0480</t>
  </si>
  <si>
    <t>3.</t>
  </si>
  <si>
    <t>Udziały  w podatkach  stanowiących  dochody  budżetu  państwa</t>
  </si>
  <si>
    <t>0020</t>
  </si>
  <si>
    <t xml:space="preserve">podatek dochodowy od   jedn. organizacyjnych </t>
  </si>
  <si>
    <t>0010</t>
  </si>
  <si>
    <t>podatek dochodowy od  osób fizycznych</t>
  </si>
  <si>
    <t>4.</t>
  </si>
  <si>
    <t>Dochody  uzyskane  przez jednostki budżetowe gminy</t>
  </si>
  <si>
    <t>0830</t>
  </si>
  <si>
    <t>administracja-wpływy z usług</t>
  </si>
  <si>
    <t>0490</t>
  </si>
  <si>
    <t>0970</t>
  </si>
  <si>
    <t>wpływy z różnych dochodów</t>
  </si>
  <si>
    <t>2360</t>
  </si>
  <si>
    <t>dochody jst związane z realizacją zadań z zakresu administracji rządowej iraz innych zadań zleconych ustawami</t>
  </si>
  <si>
    <t>wpływy z różnych usług</t>
  </si>
  <si>
    <t>0920</t>
  </si>
  <si>
    <t>pozostałe odsetki</t>
  </si>
  <si>
    <t>Ośrodek Pomocy Społecznej wpływy z usług</t>
  </si>
  <si>
    <t xml:space="preserve"> OPS pozostałe odsetki</t>
  </si>
  <si>
    <t>5.</t>
  </si>
  <si>
    <t>Pozostałe dochody</t>
  </si>
  <si>
    <t>6.</t>
  </si>
  <si>
    <t>Dochody  z majątku  gminy</t>
  </si>
  <si>
    <t>0470</t>
  </si>
  <si>
    <t>wpływy  z wieczystego użytkowania  gruntów</t>
  </si>
  <si>
    <t>0750</t>
  </si>
  <si>
    <t>dochody z najmu i dzierżawy gruntów i lokali</t>
  </si>
  <si>
    <t>0760</t>
  </si>
  <si>
    <t>wpływy z tytułu przekształcenia prawa użytkowania wieczystego w prawo własności</t>
  </si>
  <si>
    <t>0870</t>
  </si>
  <si>
    <t>wpływy ze sprzedaży składników majątkowych</t>
  </si>
  <si>
    <t>Odsetki od nieterminowych wpłat</t>
  </si>
  <si>
    <t>Odsetki   od  środków na rachunkach bankowych</t>
  </si>
  <si>
    <t>Dotacje  celowe  z budżetu   państwa</t>
  </si>
  <si>
    <t>2010</t>
  </si>
  <si>
    <t>aktualizacja spisu wyborców</t>
  </si>
  <si>
    <t>dotacja na składki ubezp. zdrowotne</t>
  </si>
  <si>
    <t>zasiłki stałe i okresowe</t>
  </si>
  <si>
    <t>zadania własne</t>
  </si>
  <si>
    <t>2320</t>
  </si>
  <si>
    <t xml:space="preserve">dotacja celowa z powiatu na  zwrot dojazdu poborowych </t>
  </si>
  <si>
    <t>2030</t>
  </si>
  <si>
    <t>Ośrodek Pomocy Społecznej</t>
  </si>
  <si>
    <t>dotacja celowa - posiłek dla potrzebujących</t>
  </si>
  <si>
    <t>6260</t>
  </si>
  <si>
    <t>dotacja z GFOŚ na inwestycje wodociągowe i kanalizacyjne</t>
  </si>
  <si>
    <t>9.</t>
  </si>
  <si>
    <t>Subwencja</t>
  </si>
  <si>
    <t>758</t>
  </si>
  <si>
    <t>2920</t>
  </si>
  <si>
    <t xml:space="preserve">wyrównawcza </t>
  </si>
  <si>
    <t>oświatowa</t>
  </si>
  <si>
    <t>RAZEM</t>
  </si>
  <si>
    <t>Przychody:</t>
  </si>
  <si>
    <t>952</t>
  </si>
  <si>
    <t>955</t>
  </si>
  <si>
    <t>wolne środki</t>
  </si>
  <si>
    <t>Ogółem</t>
  </si>
  <si>
    <t>Wpływy za pozwolenie na sprzedaż alkoholu</t>
  </si>
  <si>
    <t>dochody jst związane z realizacją zadań z zakresu administracji rządowej oraz innych zadań zleconych ustawami</t>
  </si>
  <si>
    <t>020</t>
  </si>
  <si>
    <t>075</t>
  </si>
  <si>
    <t>010</t>
  </si>
  <si>
    <t>zwrot podatku akcyzowego</t>
  </si>
  <si>
    <t>710</t>
  </si>
  <si>
    <t>2020</t>
  </si>
  <si>
    <t>7.</t>
  </si>
  <si>
    <t>8. §0920</t>
  </si>
  <si>
    <t>10.</t>
  </si>
  <si>
    <t>02095</t>
  </si>
  <si>
    <t>wpływy z dzierżawy terenów łowieckich</t>
  </si>
  <si>
    <t>utrzymanie cmentarzy wojennych</t>
  </si>
  <si>
    <t>077</t>
  </si>
  <si>
    <t>6330</t>
  </si>
  <si>
    <t>0770</t>
  </si>
  <si>
    <t>wpłaty z tytułu odpłatnego nabycia prawa własności oraz prawa użytkowania wieczystego nieruchomości</t>
  </si>
  <si>
    <t>2708</t>
  </si>
  <si>
    <t>2709</t>
  </si>
  <si>
    <t>środki Europejskiego Funduszu Społecznego na dofinansowanie projektu "Szkoła równych szans"</t>
  </si>
  <si>
    <t>środki Budżetu Państwa  na dofinansowanie projektu "Szkoła  równych szans"</t>
  </si>
  <si>
    <t>01095</t>
  </si>
  <si>
    <t xml:space="preserve">dochody bieżące </t>
  </si>
  <si>
    <t>dochody majątkowe</t>
  </si>
  <si>
    <t>w tym:</t>
  </si>
  <si>
    <t>plan po zmianach ogółem</t>
  </si>
  <si>
    <t>dochody bieżące</t>
  </si>
  <si>
    <t>wykonanie dochodów ogółem</t>
  </si>
  <si>
    <t>dotacja celowa na sfinansowanie nauczania języka angielskiego w klasie pierwszej i drugiej szkoły podstawowej</t>
  </si>
  <si>
    <t>Dotacje z funduszy celowych</t>
  </si>
  <si>
    <t>Srodki na dofinansowanie własnych zadań, pozyskane z innych źródeł</t>
  </si>
  <si>
    <t>11.</t>
  </si>
  <si>
    <t>12.</t>
  </si>
  <si>
    <t xml:space="preserve">wpływy z różnych dochodów- zwrot za energię </t>
  </si>
  <si>
    <t xml:space="preserve">wpływy z różnych dochodów-zwrot za energię </t>
  </si>
  <si>
    <t>dochody z najmu i dzierżawy gruntów rolniczych</t>
  </si>
  <si>
    <t>wpłaty z tytułu odpłatnego nabycia prawa własności gruntów rolniczych</t>
  </si>
  <si>
    <t>% wykonanie planu</t>
  </si>
  <si>
    <t>0570</t>
  </si>
  <si>
    <t>grzywny, mandaty i inne kary pieniężne od osób fizycznych</t>
  </si>
  <si>
    <t>0740</t>
  </si>
  <si>
    <t>wpływy z dywidend</t>
  </si>
  <si>
    <t>wpływy z opłat za wpis do ewidencji działalności gospodarczej</t>
  </si>
  <si>
    <t>wpływy z różnych dochodów- wpłata za nieterminowo złożone oświadczenie majątkowe</t>
  </si>
  <si>
    <t>wpływy z różnych dochodów - zwrot niewykorzystanych środków na realizację planu wydatków niewygasajacych-" Szkoła równych szans"</t>
  </si>
  <si>
    <t>koszty szkoleń obronnych i treningów akcji kurierskiej</t>
  </si>
  <si>
    <t>obrona cywilna</t>
  </si>
  <si>
    <t>wpływy z opłaty adiacenckiej</t>
  </si>
  <si>
    <t>Plan na 2008 rok</t>
  </si>
  <si>
    <t>Urzędy Wojewódzkie -administracja</t>
  </si>
  <si>
    <t>świadczenia rodzinne i zaliczka alimentacyjna</t>
  </si>
  <si>
    <t>0560</t>
  </si>
  <si>
    <t>6300</t>
  </si>
  <si>
    <t>0690</t>
  </si>
  <si>
    <t>wpływy z różnych opłat</t>
  </si>
  <si>
    <t>wpływy z różnych dochodów- zwrot z PUP za roboty publiczne</t>
  </si>
  <si>
    <t>801</t>
  </si>
  <si>
    <t>80195</t>
  </si>
  <si>
    <t>2440</t>
  </si>
  <si>
    <t>2008</t>
  </si>
  <si>
    <t>2009</t>
  </si>
  <si>
    <t xml:space="preserve">kredyt </t>
  </si>
  <si>
    <t>zaległości z podatków zniesionych- wpływy z zaległości zabezpieczonych hipotecznie</t>
  </si>
  <si>
    <t>dochody z wynajmu sali</t>
  </si>
  <si>
    <t>dotacje celowe otrzymane z budżetu państwa na realizację inwestycji i zakupów inwestycyjnych własnych gmin - środki na dofinansowanie przedsięwzięcia inwestycyjnego " Budowa kompleksu sportowego w Szczebrzeszynie w ramach programu Moje Boisko - ORLIK 2012"</t>
  </si>
  <si>
    <t>wpływy z tytułu pomocy finansowej udzielanej między jednostkami samorządu terytorialnego na dofinansowanie własnych zadań inwestycyjnychi zakupów inwestycyjnych -pomoc finansowa  z Urzędu Marszałkowskiego Województwa Lubelskiego z przeznaczeniem na realizację programu inwestycyjnego " Budowa kompleksu sportowego w Szczebrzeszynie w ramach programu Moje Boisko - ORLIK 2012"</t>
  </si>
  <si>
    <t>środki z Terenowego Funduszu Ochrony Gruntów Rolnych na budowę/modernizację drogi dojazdowej do gruntów rolnych w miejscowości Kawęczynek</t>
  </si>
  <si>
    <t>dotacja z WFOŚiGW w Lublinie na dofinansowanie programu ekologicznego " Cudze chwalicie swego nie znacie - Poznajemy Roztocze" realizowanego w szkołach Gminy Szczebrzeszyn</t>
  </si>
  <si>
    <t>dotacja rozwojowa na realizację projektu systemowego Ośrodka Pomocy Społecznej w Szczebrzeszynie pn." Nie wszystko stracone przeciwdziałanie wykluczeniu społecznemu osób długotrwale bezrobotnych" w ramach Programu Oprecyjnego Kapitał Ludzki współfinansowanego ze środków EFS</t>
  </si>
  <si>
    <t>dotacja celowa - na dofinansowanie zakupu podręczników dla dzieci rozpoczynających roczne przygotowanie przedszkolne lub naukę w klasach I-III szkoły podstawowej</t>
  </si>
  <si>
    <t>dotacja celowa z przeznaczeniem na pomoc materialną o charakterze edukacyjnym udzielaną dzieciom w wieku przedszkolnym oraz uczniom potrzebującym szczególnego wsparcia - zgodnie z Rządowym programem wyrównywania szans edukacyjnych dzieci i młodzieży w 2008r.</t>
  </si>
  <si>
    <t xml:space="preserve">dotacja celowa - pomoc materialna dla uczniów </t>
  </si>
  <si>
    <t>dotacja celowa  na realizację inwestycji i zakupów inwestycyjnych własnych gmin- dofinansowanie zadania pn "Zabezpieczenie przed erozją-utwardzenie dna wąwozu w ciągu drogi gminnej- ul Sadowa "</t>
  </si>
  <si>
    <t>dotacja celowa  na realizację inwestycji i zakupów inwestycyjnych własnych gmin- dofinansowanie zadania pn "Zabezpieczenie przed erozją-utwardzenie dna wąwozu w ciągu drogi gminnej- ul Gorajska"</t>
  </si>
  <si>
    <t>nadwyżka z lat ubiegłych</t>
  </si>
  <si>
    <t>957</t>
  </si>
  <si>
    <t>Dotacje otrzymane z budżetu państwa na zadania bieżące realizowane przez gminę na podstawie  porozumień</t>
  </si>
  <si>
    <t>zadania zlecone  z zakresu administracji rządowej oraz innych zadań zleconych gminie ustawami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</si>
</sst>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0\-000"/>
  </numFmts>
  <fonts count="46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41" fontId="5" fillId="0" borderId="10" xfId="51" applyNumberFormat="1" applyFont="1" applyBorder="1" applyAlignment="1">
      <alignment horizontal="center" vertical="center" wrapText="1"/>
      <protection/>
    </xf>
    <xf numFmtId="0" fontId="1" fillId="0" borderId="0" xfId="51">
      <alignment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vertical="center" wrapText="1"/>
      <protection/>
    </xf>
    <xf numFmtId="10" fontId="6" fillId="0" borderId="0" xfId="51" applyNumberFormat="1" applyFont="1" applyBorder="1" applyAlignment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left"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4" fillId="0" borderId="11" xfId="51" applyNumberFormat="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49" fontId="4" fillId="0" borderId="12" xfId="51" applyNumberFormat="1" applyFont="1" applyBorder="1" applyAlignment="1">
      <alignment horizontal="center" vertical="center"/>
      <protection/>
    </xf>
    <xf numFmtId="0" fontId="1" fillId="0" borderId="0" xfId="5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 applyBorder="1" applyAlignment="1">
      <alignment vertical="center"/>
      <protection/>
    </xf>
    <xf numFmtId="49" fontId="8" fillId="0" borderId="0" xfId="51" applyNumberFormat="1" applyFont="1" applyAlignment="1">
      <alignment horizontal="center" vertical="center"/>
      <protection/>
    </xf>
    <xf numFmtId="0" fontId="2" fillId="0" borderId="0" xfId="51" applyFont="1" applyAlignment="1">
      <alignment vertical="center" wrapText="1"/>
      <protection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0" fontId="4" fillId="33" borderId="10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left" vertical="center" wrapText="1"/>
      <protection/>
    </xf>
    <xf numFmtId="0" fontId="3" fillId="0" borderId="13" xfId="5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vertical="center" wrapText="1"/>
      <protection/>
    </xf>
    <xf numFmtId="0" fontId="4" fillId="0" borderId="10" xfId="51" applyFont="1" applyFill="1" applyBorder="1" applyAlignment="1">
      <alignment vertical="center" wrapText="1"/>
      <protection/>
    </xf>
    <xf numFmtId="4" fontId="1" fillId="0" borderId="0" xfId="51" applyNumberFormat="1">
      <alignment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4" fillId="0" borderId="10" xfId="51" applyNumberFormat="1" applyFont="1" applyFill="1" applyBorder="1" applyAlignment="1">
      <alignment horizontal="right" vertical="center"/>
      <protection/>
    </xf>
    <xf numFmtId="10" fontId="6" fillId="0" borderId="10" xfId="51" applyNumberFormat="1" applyFont="1" applyBorder="1" applyAlignment="1">
      <alignment horizontal="right" vertical="center"/>
      <protection/>
    </xf>
    <xf numFmtId="4" fontId="1" fillId="0" borderId="10" xfId="51" applyNumberFormat="1" applyBorder="1" applyAlignment="1">
      <alignment horizontal="right"/>
      <protection/>
    </xf>
    <xf numFmtId="4" fontId="1" fillId="0" borderId="10" xfId="51" applyNumberFormat="1" applyFill="1" applyBorder="1" applyAlignment="1">
      <alignment horizontal="right"/>
      <protection/>
    </xf>
    <xf numFmtId="0" fontId="1" fillId="0" borderId="10" xfId="51" applyBorder="1" applyAlignment="1">
      <alignment horizontal="right" vertical="center"/>
      <protection/>
    </xf>
    <xf numFmtId="4" fontId="4" fillId="0" borderId="10" xfId="51" applyNumberFormat="1" applyFont="1" applyFill="1" applyBorder="1" applyAlignment="1">
      <alignment horizontal="right" vertical="center"/>
      <protection/>
    </xf>
    <xf numFmtId="10" fontId="7" fillId="0" borderId="10" xfId="51" applyNumberFormat="1" applyFont="1" applyFill="1" applyBorder="1" applyAlignment="1">
      <alignment horizontal="right" vertical="center"/>
      <protection/>
    </xf>
    <xf numFmtId="4" fontId="4" fillId="33" borderId="10" xfId="51" applyNumberFormat="1" applyFont="1" applyFill="1" applyBorder="1" applyAlignment="1">
      <alignment horizontal="right" vertical="center"/>
      <protection/>
    </xf>
    <xf numFmtId="4" fontId="4" fillId="33" borderId="10" xfId="51" applyNumberFormat="1" applyFont="1" applyFill="1" applyBorder="1" applyAlignment="1">
      <alignment horizontal="right" vertical="center"/>
      <protection/>
    </xf>
    <xf numFmtId="4" fontId="3" fillId="0" borderId="10" xfId="51" applyNumberFormat="1" applyFont="1" applyFill="1" applyBorder="1" applyAlignment="1">
      <alignment horizontal="right" vertical="center"/>
      <protection/>
    </xf>
    <xf numFmtId="10" fontId="7" fillId="33" borderId="10" xfId="51" applyNumberFormat="1" applyFont="1" applyFill="1" applyBorder="1" applyAlignment="1">
      <alignment horizontal="right" vertical="center"/>
      <protection/>
    </xf>
    <xf numFmtId="10" fontId="6" fillId="0" borderId="10" xfId="51" applyNumberFormat="1" applyFont="1" applyFill="1" applyBorder="1" applyAlignment="1">
      <alignment horizontal="right" vertical="center"/>
      <protection/>
    </xf>
    <xf numFmtId="10" fontId="6" fillId="33" borderId="10" xfId="51" applyNumberFormat="1" applyFont="1" applyFill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10" fontId="7" fillId="0" borderId="10" xfId="51" applyNumberFormat="1" applyFont="1" applyBorder="1" applyAlignment="1">
      <alignment horizontal="right" vertical="center"/>
      <protection/>
    </xf>
    <xf numFmtId="4" fontId="5" fillId="0" borderId="10" xfId="51" applyNumberFormat="1" applyFont="1" applyBorder="1" applyAlignment="1">
      <alignment horizontal="right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49" fontId="3" fillId="33" borderId="10" xfId="51" applyNumberFormat="1" applyFont="1" applyFill="1" applyBorder="1" applyAlignment="1">
      <alignment horizontal="center" vertical="center" wrapText="1"/>
      <protection/>
    </xf>
    <xf numFmtId="4" fontId="4" fillId="33" borderId="10" xfId="51" applyNumberFormat="1" applyFont="1" applyFill="1" applyBorder="1" applyAlignment="1">
      <alignment horizontal="right" vertical="center"/>
      <protection/>
    </xf>
    <xf numFmtId="10" fontId="6" fillId="33" borderId="10" xfId="51" applyNumberFormat="1" applyFont="1" applyFill="1" applyBorder="1" applyAlignment="1">
      <alignment horizontal="right" vertical="center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4" fontId="10" fillId="0" borderId="10" xfId="51" applyNumberFormat="1" applyFont="1" applyBorder="1" applyAlignment="1">
      <alignment horizontal="right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4" fontId="3" fillId="33" borderId="10" xfId="51" applyNumberFormat="1" applyFont="1" applyFill="1" applyBorder="1" applyAlignment="1">
      <alignment horizontal="right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4" fontId="4" fillId="33" borderId="10" xfId="51" applyNumberFormat="1" applyFont="1" applyFill="1" applyBorder="1" applyAlignment="1">
      <alignment horizontal="right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49" fontId="3" fillId="34" borderId="10" xfId="51" applyNumberFormat="1" applyFont="1" applyFill="1" applyBorder="1" applyAlignment="1">
      <alignment horizontal="center" vertical="center" wrapText="1"/>
      <protection/>
    </xf>
    <xf numFmtId="0" fontId="11" fillId="34" borderId="10" xfId="51" applyFont="1" applyFill="1" applyBorder="1" applyAlignment="1">
      <alignment vertical="center" wrapText="1"/>
      <protection/>
    </xf>
    <xf numFmtId="4" fontId="3" fillId="34" borderId="10" xfId="51" applyNumberFormat="1" applyFont="1" applyFill="1" applyBorder="1" applyAlignment="1">
      <alignment horizontal="right" vertical="center"/>
      <protection/>
    </xf>
    <xf numFmtId="10" fontId="7" fillId="34" borderId="10" xfId="51" applyNumberFormat="1" applyFont="1" applyFill="1" applyBorder="1" applyAlignment="1">
      <alignment horizontal="right" vertical="center"/>
      <protection/>
    </xf>
    <xf numFmtId="0" fontId="3" fillId="34" borderId="10" xfId="51" applyFont="1" applyFill="1" applyBorder="1" applyAlignment="1">
      <alignment vertical="center" wrapText="1"/>
      <protection/>
    </xf>
    <xf numFmtId="49" fontId="4" fillId="35" borderId="14" xfId="51" applyNumberFormat="1" applyFont="1" applyFill="1" applyBorder="1" applyAlignment="1">
      <alignment horizontal="center" vertical="center"/>
      <protection/>
    </xf>
    <xf numFmtId="0" fontId="4" fillId="35" borderId="10" xfId="51" applyFont="1" applyFill="1" applyBorder="1" applyAlignment="1">
      <alignment horizontal="center" vertical="center"/>
      <protection/>
    </xf>
    <xf numFmtId="49" fontId="3" fillId="35" borderId="10" xfId="51" applyNumberFormat="1" applyFont="1" applyFill="1" applyBorder="1" applyAlignment="1">
      <alignment horizontal="center" vertical="center" wrapText="1"/>
      <protection/>
    </xf>
    <xf numFmtId="0" fontId="3" fillId="35" borderId="10" xfId="51" applyFont="1" applyFill="1" applyBorder="1" applyAlignment="1">
      <alignment vertical="center" wrapText="1"/>
      <protection/>
    </xf>
    <xf numFmtId="4" fontId="3" fillId="35" borderId="10" xfId="51" applyNumberFormat="1" applyFont="1" applyFill="1" applyBorder="1" applyAlignment="1">
      <alignment horizontal="right" vertical="center"/>
      <protection/>
    </xf>
    <xf numFmtId="10" fontId="7" fillId="35" borderId="10" xfId="51" applyNumberFormat="1" applyFont="1" applyFill="1" applyBorder="1" applyAlignment="1">
      <alignment horizontal="right" vertical="center"/>
      <protection/>
    </xf>
    <xf numFmtId="49" fontId="4" fillId="35" borderId="10" xfId="51" applyNumberFormat="1" applyFont="1" applyFill="1" applyBorder="1" applyAlignment="1">
      <alignment horizontal="center" vertical="center"/>
      <protection/>
    </xf>
    <xf numFmtId="0" fontId="3" fillId="35" borderId="10" xfId="51" applyFont="1" applyFill="1" applyBorder="1" applyAlignment="1">
      <alignment horizontal="left" vertical="center" wrapText="1"/>
      <protection/>
    </xf>
    <xf numFmtId="10" fontId="6" fillId="35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3" xfId="51" applyFont="1" applyFill="1" applyBorder="1" applyAlignment="1">
      <alignment vertical="center" wrapText="1"/>
      <protection/>
    </xf>
    <xf numFmtId="41" fontId="5" fillId="0" borderId="12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wrapText="1"/>
    </xf>
    <xf numFmtId="0" fontId="5" fillId="0" borderId="12" xfId="5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1" fontId="5" fillId="0" borderId="10" xfId="51" applyNumberFormat="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4" fillId="0" borderId="10" xfId="51" applyFont="1" applyBorder="1" applyAlignment="1">
      <alignment horizontal="center" vertical="center" wrapText="1"/>
      <protection/>
    </xf>
    <xf numFmtId="41" fontId="5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36" borderId="10" xfId="51" applyFont="1" applyFill="1" applyBorder="1" applyAlignment="1">
      <alignment vertical="center" wrapText="1"/>
      <protection/>
    </xf>
    <xf numFmtId="0" fontId="3" fillId="36" borderId="10" xfId="51" applyFont="1" applyFill="1" applyBorder="1" applyAlignment="1">
      <alignment horizontal="center" vertical="center"/>
      <protection/>
    </xf>
    <xf numFmtId="49" fontId="4" fillId="36" borderId="10" xfId="51" applyNumberFormat="1" applyFont="1" applyFill="1" applyBorder="1" applyAlignment="1">
      <alignment horizontal="center" vertical="center" wrapText="1"/>
      <protection/>
    </xf>
    <xf numFmtId="0" fontId="3" fillId="36" borderId="10" xfId="51" applyFont="1" applyFill="1" applyBorder="1" applyAlignment="1">
      <alignment vertical="center" wrapText="1"/>
      <protection/>
    </xf>
    <xf numFmtId="4" fontId="3" fillId="36" borderId="10" xfId="51" applyNumberFormat="1" applyFont="1" applyFill="1" applyBorder="1" applyAlignment="1">
      <alignment horizontal="right" vertical="center"/>
      <protection/>
    </xf>
    <xf numFmtId="10" fontId="6" fillId="36" borderId="10" xfId="51" applyNumberFormat="1" applyFont="1" applyFill="1" applyBorder="1" applyAlignment="1">
      <alignment horizontal="right" vertical="center"/>
      <protection/>
    </xf>
    <xf numFmtId="49" fontId="3" fillId="36" borderId="10" xfId="51" applyNumberFormat="1" applyFont="1" applyFill="1" applyBorder="1" applyAlignment="1">
      <alignment horizontal="center" vertical="center" wrapText="1"/>
      <protection/>
    </xf>
    <xf numFmtId="10" fontId="7" fillId="36" borderId="10" xfId="51" applyNumberFormat="1" applyFont="1" applyFill="1" applyBorder="1" applyAlignment="1">
      <alignment horizontal="right" vertical="center"/>
      <protection/>
    </xf>
    <xf numFmtId="4" fontId="3" fillId="37" borderId="10" xfId="51" applyNumberFormat="1" applyFont="1" applyFill="1" applyBorder="1" applyAlignment="1">
      <alignment horizontal="right" vertical="center"/>
      <protection/>
    </xf>
    <xf numFmtId="0" fontId="3" fillId="37" borderId="10" xfId="51" applyFont="1" applyFill="1" applyBorder="1" applyAlignment="1">
      <alignment horizontal="center" vertical="center"/>
      <protection/>
    </xf>
    <xf numFmtId="49" fontId="3" fillId="37" borderId="10" xfId="51" applyNumberFormat="1" applyFont="1" applyFill="1" applyBorder="1" applyAlignment="1">
      <alignment horizontal="center" vertical="center" wrapText="1"/>
      <protection/>
    </xf>
    <xf numFmtId="0" fontId="3" fillId="37" borderId="10" xfId="51" applyFont="1" applyFill="1" applyBorder="1" applyAlignment="1">
      <alignment vertical="center" wrapText="1"/>
      <protection/>
    </xf>
    <xf numFmtId="10" fontId="7" fillId="37" borderId="10" xfId="51" applyNumberFormat="1" applyFont="1" applyFill="1" applyBorder="1" applyAlignment="1">
      <alignment horizontal="right" vertical="center"/>
      <protection/>
    </xf>
    <xf numFmtId="49" fontId="3" fillId="36" borderId="10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 2006 3 prog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"/>
  <sheetViews>
    <sheetView tabSelected="1" view="pageLayout" zoomScaleSheetLayoutView="90" workbookViewId="0" topLeftCell="E16">
      <selection activeCell="H5" sqref="H5"/>
    </sheetView>
  </sheetViews>
  <sheetFormatPr defaultColWidth="9.140625" defaultRowHeight="12.75"/>
  <cols>
    <col min="1" max="1" width="7.421875" style="16" customWidth="1"/>
    <col min="2" max="2" width="9.8515625" style="16" customWidth="1"/>
    <col min="3" max="3" width="8.00390625" style="19" customWidth="1"/>
    <col min="4" max="4" width="30.57421875" style="20" customWidth="1"/>
    <col min="5" max="5" width="15.7109375" style="16" customWidth="1"/>
    <col min="6" max="6" width="15.8515625" style="4" customWidth="1"/>
    <col min="7" max="7" width="15.421875" style="4" customWidth="1"/>
    <col min="8" max="8" width="14.421875" style="4" customWidth="1"/>
    <col min="9" max="9" width="15.57421875" style="4" customWidth="1"/>
    <col min="10" max="10" width="14.7109375" style="4" customWidth="1"/>
    <col min="11" max="11" width="13.7109375" style="4" customWidth="1"/>
    <col min="12" max="12" width="12.7109375" style="16" customWidth="1"/>
    <col min="13" max="13" width="11.00390625" style="4" bestFit="1" customWidth="1"/>
    <col min="14" max="14" width="9.140625" style="4" customWidth="1"/>
    <col min="15" max="15" width="8.8515625" style="4" customWidth="1"/>
    <col min="16" max="16384" width="9.140625" style="4" customWidth="1"/>
  </cols>
  <sheetData>
    <row r="1" spans="1:12" ht="21.75" customHeight="1">
      <c r="A1" s="87" t="s">
        <v>0</v>
      </c>
      <c r="B1" s="87" t="s">
        <v>1</v>
      </c>
      <c r="C1" s="93" t="s">
        <v>2</v>
      </c>
      <c r="D1" s="87" t="s">
        <v>3</v>
      </c>
      <c r="E1" s="89" t="s">
        <v>140</v>
      </c>
      <c r="F1" s="90" t="s">
        <v>117</v>
      </c>
      <c r="G1" s="85" t="s">
        <v>116</v>
      </c>
      <c r="H1" s="86"/>
      <c r="I1" s="80" t="s">
        <v>119</v>
      </c>
      <c r="J1" s="84" t="s">
        <v>116</v>
      </c>
      <c r="K1" s="84"/>
      <c r="L1" s="82" t="s">
        <v>129</v>
      </c>
    </row>
    <row r="2" spans="1:12" ht="37.5" customHeight="1">
      <c r="A2" s="88"/>
      <c r="B2" s="88"/>
      <c r="C2" s="94"/>
      <c r="D2" s="92"/>
      <c r="E2" s="88"/>
      <c r="F2" s="91"/>
      <c r="G2" s="3" t="s">
        <v>114</v>
      </c>
      <c r="H2" s="3" t="s">
        <v>115</v>
      </c>
      <c r="I2" s="81"/>
      <c r="J2" s="29" t="s">
        <v>118</v>
      </c>
      <c r="K2" s="29" t="s">
        <v>115</v>
      </c>
      <c r="L2" s="83"/>
    </row>
    <row r="3" spans="1:12" ht="55.5" customHeight="1">
      <c r="A3" s="96"/>
      <c r="B3" s="96"/>
      <c r="C3" s="97" t="s">
        <v>4</v>
      </c>
      <c r="D3" s="98" t="s">
        <v>5</v>
      </c>
      <c r="E3" s="99">
        <f aca="true" t="shared" si="0" ref="E3:K3">SUM(E4:E19)</f>
        <v>3581000</v>
      </c>
      <c r="F3" s="99">
        <f t="shared" si="0"/>
        <v>3759842</v>
      </c>
      <c r="G3" s="99">
        <f t="shared" si="0"/>
        <v>3759842</v>
      </c>
      <c r="H3" s="99">
        <f t="shared" si="0"/>
        <v>0</v>
      </c>
      <c r="I3" s="99">
        <f t="shared" si="0"/>
        <v>3983510.64</v>
      </c>
      <c r="J3" s="99">
        <f t="shared" si="0"/>
        <v>3983510.64</v>
      </c>
      <c r="K3" s="99">
        <f t="shared" si="0"/>
        <v>0</v>
      </c>
      <c r="L3" s="100">
        <f aca="true" t="shared" si="1" ref="L3:L9">I3/F3</f>
        <v>1.0594888402225413</v>
      </c>
    </row>
    <row r="4" spans="1:13" ht="33" customHeight="1">
      <c r="A4" s="5">
        <v>756</v>
      </c>
      <c r="B4" s="5">
        <v>75601</v>
      </c>
      <c r="C4" s="2" t="s">
        <v>6</v>
      </c>
      <c r="D4" s="6" t="s">
        <v>7</v>
      </c>
      <c r="E4" s="33">
        <v>20000</v>
      </c>
      <c r="F4" s="34">
        <v>20000</v>
      </c>
      <c r="G4" s="34">
        <v>20000</v>
      </c>
      <c r="H4" s="34">
        <v>0</v>
      </c>
      <c r="I4" s="33">
        <v>11069.77</v>
      </c>
      <c r="J4" s="33">
        <v>11069.77</v>
      </c>
      <c r="K4" s="33">
        <v>0</v>
      </c>
      <c r="L4" s="35">
        <f t="shared" si="1"/>
        <v>0.5534885</v>
      </c>
      <c r="M4" s="7"/>
    </row>
    <row r="5" spans="1:12" ht="30.75" customHeight="1">
      <c r="A5" s="5">
        <v>756</v>
      </c>
      <c r="B5" s="5">
        <v>75615</v>
      </c>
      <c r="C5" s="2" t="s">
        <v>10</v>
      </c>
      <c r="D5" s="6" t="s">
        <v>11</v>
      </c>
      <c r="E5" s="33">
        <v>2500000</v>
      </c>
      <c r="F5" s="34">
        <v>2500000</v>
      </c>
      <c r="G5" s="34">
        <v>2500000</v>
      </c>
      <c r="H5" s="34">
        <v>0</v>
      </c>
      <c r="I5" s="33">
        <v>2594104.37</v>
      </c>
      <c r="J5" s="33">
        <v>2594104.37</v>
      </c>
      <c r="K5" s="33">
        <v>0</v>
      </c>
      <c r="L5" s="35">
        <f t="shared" si="1"/>
        <v>1.037641748</v>
      </c>
    </row>
    <row r="6" spans="1:12" ht="33.75" customHeight="1">
      <c r="A6" s="5">
        <v>756</v>
      </c>
      <c r="B6" s="5">
        <v>75615</v>
      </c>
      <c r="C6" s="2" t="s">
        <v>12</v>
      </c>
      <c r="D6" s="6" t="s">
        <v>13</v>
      </c>
      <c r="E6" s="33">
        <v>12000</v>
      </c>
      <c r="F6" s="34">
        <v>12000</v>
      </c>
      <c r="G6" s="34">
        <v>12000</v>
      </c>
      <c r="H6" s="34">
        <v>0</v>
      </c>
      <c r="I6" s="33">
        <v>12705</v>
      </c>
      <c r="J6" s="33">
        <v>12705</v>
      </c>
      <c r="K6" s="33">
        <v>0</v>
      </c>
      <c r="L6" s="35">
        <f t="shared" si="1"/>
        <v>1.05875</v>
      </c>
    </row>
    <row r="7" spans="1:12" ht="36.75" customHeight="1">
      <c r="A7" s="5">
        <v>756</v>
      </c>
      <c r="B7" s="5">
        <v>75615</v>
      </c>
      <c r="C7" s="2" t="s">
        <v>14</v>
      </c>
      <c r="D7" s="6" t="s">
        <v>15</v>
      </c>
      <c r="E7" s="33">
        <v>3000</v>
      </c>
      <c r="F7" s="34">
        <v>3000</v>
      </c>
      <c r="G7" s="34">
        <v>3000</v>
      </c>
      <c r="H7" s="34">
        <v>0</v>
      </c>
      <c r="I7" s="33">
        <v>2842</v>
      </c>
      <c r="J7" s="33">
        <v>2842</v>
      </c>
      <c r="K7" s="33">
        <v>0</v>
      </c>
      <c r="L7" s="35">
        <f t="shared" si="1"/>
        <v>0.9473333333333334</v>
      </c>
    </row>
    <row r="8" spans="1:12" ht="36.75" customHeight="1">
      <c r="A8" s="5">
        <v>756</v>
      </c>
      <c r="B8" s="5">
        <v>75615</v>
      </c>
      <c r="C8" s="2" t="s">
        <v>16</v>
      </c>
      <c r="D8" s="6" t="s">
        <v>17</v>
      </c>
      <c r="E8" s="33">
        <v>40000</v>
      </c>
      <c r="F8" s="34">
        <v>40000</v>
      </c>
      <c r="G8" s="34">
        <v>40000</v>
      </c>
      <c r="H8" s="34">
        <v>0</v>
      </c>
      <c r="I8" s="33">
        <v>30259.7</v>
      </c>
      <c r="J8" s="33">
        <v>30259.7</v>
      </c>
      <c r="K8" s="33">
        <v>0</v>
      </c>
      <c r="L8" s="35">
        <f t="shared" si="1"/>
        <v>0.7564925</v>
      </c>
    </row>
    <row r="9" spans="1:12" ht="36.75" customHeight="1">
      <c r="A9" s="5">
        <v>756</v>
      </c>
      <c r="B9" s="5">
        <v>75615</v>
      </c>
      <c r="C9" s="2" t="s">
        <v>19</v>
      </c>
      <c r="D9" s="6" t="s">
        <v>20</v>
      </c>
      <c r="E9" s="33">
        <v>3000</v>
      </c>
      <c r="F9" s="33">
        <v>3000</v>
      </c>
      <c r="G9" s="33">
        <v>3000</v>
      </c>
      <c r="H9" s="34">
        <v>0</v>
      </c>
      <c r="I9" s="33">
        <v>740</v>
      </c>
      <c r="J9" s="33">
        <v>740</v>
      </c>
      <c r="K9" s="33">
        <v>0</v>
      </c>
      <c r="L9" s="35">
        <f t="shared" si="1"/>
        <v>0.24666666666666667</v>
      </c>
    </row>
    <row r="10" spans="1:12" ht="33.75" customHeight="1">
      <c r="A10" s="5">
        <v>756</v>
      </c>
      <c r="B10" s="5">
        <v>75616</v>
      </c>
      <c r="C10" s="2" t="s">
        <v>10</v>
      </c>
      <c r="D10" s="6" t="s">
        <v>11</v>
      </c>
      <c r="E10" s="33">
        <v>240000</v>
      </c>
      <c r="F10" s="34">
        <v>290000</v>
      </c>
      <c r="G10" s="34">
        <v>290000</v>
      </c>
      <c r="H10" s="34">
        <v>0</v>
      </c>
      <c r="I10" s="33">
        <v>336536.66</v>
      </c>
      <c r="J10" s="33">
        <v>336536.66</v>
      </c>
      <c r="K10" s="33">
        <v>0</v>
      </c>
      <c r="L10" s="35">
        <f aca="true" t="shared" si="2" ref="L10:L19">I10/F10</f>
        <v>1.1604712413793103</v>
      </c>
    </row>
    <row r="11" spans="1:12" ht="33.75" customHeight="1">
      <c r="A11" s="5">
        <v>756</v>
      </c>
      <c r="B11" s="5">
        <v>75616</v>
      </c>
      <c r="C11" s="2" t="s">
        <v>12</v>
      </c>
      <c r="D11" s="6" t="s">
        <v>13</v>
      </c>
      <c r="E11" s="33">
        <v>550000</v>
      </c>
      <c r="F11" s="34">
        <v>650000</v>
      </c>
      <c r="G11" s="34">
        <v>650000</v>
      </c>
      <c r="H11" s="34">
        <v>0</v>
      </c>
      <c r="I11" s="33">
        <v>738176.79</v>
      </c>
      <c r="J11" s="33">
        <v>738176.79</v>
      </c>
      <c r="K11" s="33">
        <v>0</v>
      </c>
      <c r="L11" s="35">
        <f t="shared" si="2"/>
        <v>1.1356566000000001</v>
      </c>
    </row>
    <row r="12" spans="1:12" ht="30" customHeight="1">
      <c r="A12" s="5">
        <v>756</v>
      </c>
      <c r="B12" s="5">
        <v>75616</v>
      </c>
      <c r="C12" s="2" t="s">
        <v>14</v>
      </c>
      <c r="D12" s="6" t="s">
        <v>15</v>
      </c>
      <c r="E12" s="33">
        <v>40000</v>
      </c>
      <c r="F12" s="34">
        <v>40000</v>
      </c>
      <c r="G12" s="34">
        <v>40000</v>
      </c>
      <c r="H12" s="34">
        <v>0</v>
      </c>
      <c r="I12" s="33">
        <v>55689.36</v>
      </c>
      <c r="J12" s="33">
        <v>55689.36</v>
      </c>
      <c r="K12" s="33">
        <v>0</v>
      </c>
      <c r="L12" s="35">
        <f t="shared" si="2"/>
        <v>1.392234</v>
      </c>
    </row>
    <row r="13" spans="1:12" ht="36.75" customHeight="1">
      <c r="A13" s="5">
        <v>756</v>
      </c>
      <c r="B13" s="5">
        <v>75616</v>
      </c>
      <c r="C13" s="2" t="s">
        <v>16</v>
      </c>
      <c r="D13" s="6" t="s">
        <v>17</v>
      </c>
      <c r="E13" s="33">
        <v>25000</v>
      </c>
      <c r="F13" s="34">
        <v>25000</v>
      </c>
      <c r="G13" s="34">
        <v>25000</v>
      </c>
      <c r="H13" s="34">
        <v>0</v>
      </c>
      <c r="I13" s="33">
        <v>22457.94</v>
      </c>
      <c r="J13" s="33">
        <v>22457.94</v>
      </c>
      <c r="K13" s="33">
        <v>0</v>
      </c>
      <c r="L13" s="35">
        <f t="shared" si="2"/>
        <v>0.8983175999999999</v>
      </c>
    </row>
    <row r="14" spans="1:12" ht="33" customHeight="1">
      <c r="A14" s="5">
        <v>756</v>
      </c>
      <c r="B14" s="5">
        <v>75616</v>
      </c>
      <c r="C14" s="2" t="s">
        <v>21</v>
      </c>
      <c r="D14" s="6" t="s">
        <v>22</v>
      </c>
      <c r="E14" s="33">
        <v>10000</v>
      </c>
      <c r="F14" s="34">
        <v>10000</v>
      </c>
      <c r="G14" s="34">
        <v>10000</v>
      </c>
      <c r="H14" s="34">
        <v>0</v>
      </c>
      <c r="I14" s="33">
        <v>14159</v>
      </c>
      <c r="J14" s="33">
        <v>14159</v>
      </c>
      <c r="K14" s="33">
        <v>0</v>
      </c>
      <c r="L14" s="35">
        <f t="shared" si="2"/>
        <v>1.4159</v>
      </c>
    </row>
    <row r="15" spans="1:12" ht="35.25" customHeight="1">
      <c r="A15" s="5">
        <v>756</v>
      </c>
      <c r="B15" s="5">
        <v>75616</v>
      </c>
      <c r="C15" s="2" t="s">
        <v>18</v>
      </c>
      <c r="D15" s="6" t="s">
        <v>23</v>
      </c>
      <c r="E15" s="33">
        <v>16000</v>
      </c>
      <c r="F15" s="34">
        <v>16000</v>
      </c>
      <c r="G15" s="34">
        <v>16000</v>
      </c>
      <c r="H15" s="34">
        <v>0</v>
      </c>
      <c r="I15" s="33">
        <v>17171</v>
      </c>
      <c r="J15" s="33">
        <v>17171</v>
      </c>
      <c r="K15" s="33">
        <v>0</v>
      </c>
      <c r="L15" s="35">
        <f t="shared" si="2"/>
        <v>1.0731875</v>
      </c>
    </row>
    <row r="16" spans="1:12" ht="38.25" customHeight="1">
      <c r="A16" s="5">
        <v>756</v>
      </c>
      <c r="B16" s="5">
        <v>75616</v>
      </c>
      <c r="C16" s="2" t="s">
        <v>19</v>
      </c>
      <c r="D16" s="6" t="s">
        <v>20</v>
      </c>
      <c r="E16" s="33">
        <v>120000</v>
      </c>
      <c r="F16" s="34">
        <v>120000</v>
      </c>
      <c r="G16" s="34">
        <v>120000</v>
      </c>
      <c r="H16" s="34">
        <v>0</v>
      </c>
      <c r="I16" s="33">
        <v>112234.9</v>
      </c>
      <c r="J16" s="33">
        <v>112234.9</v>
      </c>
      <c r="K16" s="33">
        <v>0</v>
      </c>
      <c r="L16" s="35">
        <f t="shared" si="2"/>
        <v>0.9352908333333333</v>
      </c>
    </row>
    <row r="17" spans="1:12" ht="67.5" customHeight="1">
      <c r="A17" s="5">
        <v>756</v>
      </c>
      <c r="B17" s="5">
        <v>75616</v>
      </c>
      <c r="C17" s="2" t="s">
        <v>143</v>
      </c>
      <c r="D17" s="58" t="s">
        <v>154</v>
      </c>
      <c r="E17" s="33">
        <v>0</v>
      </c>
      <c r="F17" s="34">
        <v>23842</v>
      </c>
      <c r="G17" s="34">
        <v>23842</v>
      </c>
      <c r="H17" s="34">
        <v>0</v>
      </c>
      <c r="I17" s="33">
        <v>23842</v>
      </c>
      <c r="J17" s="33">
        <v>23842</v>
      </c>
      <c r="K17" s="33">
        <v>0</v>
      </c>
      <c r="L17" s="35">
        <f t="shared" si="2"/>
        <v>1</v>
      </c>
    </row>
    <row r="18" spans="1:12" ht="33" customHeight="1">
      <c r="A18" s="9">
        <v>756</v>
      </c>
      <c r="B18" s="9">
        <v>75618</v>
      </c>
      <c r="C18" s="10" t="s">
        <v>24</v>
      </c>
      <c r="D18" s="8" t="s">
        <v>25</v>
      </c>
      <c r="E18" s="33">
        <v>1000</v>
      </c>
      <c r="F18" s="34">
        <v>1000</v>
      </c>
      <c r="G18" s="34">
        <v>1000</v>
      </c>
      <c r="H18" s="34">
        <v>0</v>
      </c>
      <c r="I18" s="33">
        <v>633.51</v>
      </c>
      <c r="J18" s="33">
        <v>633.51</v>
      </c>
      <c r="K18" s="33">
        <v>0</v>
      </c>
      <c r="L18" s="35">
        <f t="shared" si="2"/>
        <v>0.63351</v>
      </c>
    </row>
    <row r="19" spans="1:12" ht="30.75" customHeight="1">
      <c r="A19" s="9">
        <v>900</v>
      </c>
      <c r="B19" s="9">
        <v>90020</v>
      </c>
      <c r="C19" s="10" t="s">
        <v>26</v>
      </c>
      <c r="D19" s="8" t="s">
        <v>27</v>
      </c>
      <c r="E19" s="33">
        <v>1000</v>
      </c>
      <c r="F19" s="33">
        <v>6000</v>
      </c>
      <c r="G19" s="33">
        <v>6000</v>
      </c>
      <c r="H19" s="34">
        <v>0</v>
      </c>
      <c r="I19" s="33">
        <v>10888.64</v>
      </c>
      <c r="J19" s="33">
        <v>10888.64</v>
      </c>
      <c r="K19" s="33">
        <v>0</v>
      </c>
      <c r="L19" s="35">
        <f t="shared" si="2"/>
        <v>1.8147733333333331</v>
      </c>
    </row>
    <row r="20" spans="1:12" ht="15.75">
      <c r="A20" s="9"/>
      <c r="B20" s="9"/>
      <c r="C20" s="10" t="s">
        <v>28</v>
      </c>
      <c r="D20" s="50"/>
      <c r="E20" s="33"/>
      <c r="F20" s="33"/>
      <c r="G20" s="33"/>
      <c r="H20" s="33"/>
      <c r="I20" s="36"/>
      <c r="J20" s="36"/>
      <c r="K20" s="37"/>
      <c r="L20" s="38"/>
    </row>
    <row r="21" spans="1:12" ht="30" customHeight="1">
      <c r="A21" s="9">
        <v>756</v>
      </c>
      <c r="B21" s="9">
        <v>75618</v>
      </c>
      <c r="C21" s="10" t="s">
        <v>29</v>
      </c>
      <c r="D21" s="51" t="s">
        <v>30</v>
      </c>
      <c r="E21" s="43">
        <v>60000</v>
      </c>
      <c r="F21" s="43">
        <v>60000</v>
      </c>
      <c r="G21" s="43">
        <v>60000</v>
      </c>
      <c r="H21" s="43">
        <v>0</v>
      </c>
      <c r="I21" s="43">
        <v>49810.5</v>
      </c>
      <c r="J21" s="43">
        <v>49810.5</v>
      </c>
      <c r="K21" s="43">
        <v>0</v>
      </c>
      <c r="L21" s="40">
        <f aca="true" t="shared" si="3" ref="L21:L40">I21/F21</f>
        <v>0.830175</v>
      </c>
    </row>
    <row r="22" spans="1:12" ht="43.5" customHeight="1">
      <c r="A22" s="9">
        <v>756</v>
      </c>
      <c r="B22" s="9">
        <v>75618</v>
      </c>
      <c r="C22" s="10" t="s">
        <v>31</v>
      </c>
      <c r="D22" s="51" t="s">
        <v>91</v>
      </c>
      <c r="E22" s="43">
        <v>130000</v>
      </c>
      <c r="F22" s="43">
        <v>141707</v>
      </c>
      <c r="G22" s="43">
        <v>141707</v>
      </c>
      <c r="H22" s="43">
        <v>0</v>
      </c>
      <c r="I22" s="43">
        <v>141792.44</v>
      </c>
      <c r="J22" s="43">
        <v>141792.44</v>
      </c>
      <c r="K22" s="43">
        <v>0</v>
      </c>
      <c r="L22" s="40">
        <f t="shared" si="3"/>
        <v>1.0006029342234328</v>
      </c>
    </row>
    <row r="23" spans="1:12" ht="43.5" customHeight="1">
      <c r="A23" s="9">
        <v>756</v>
      </c>
      <c r="B23" s="9">
        <v>75618</v>
      </c>
      <c r="C23" s="10" t="s">
        <v>42</v>
      </c>
      <c r="D23" s="51" t="s">
        <v>139</v>
      </c>
      <c r="E23" s="59">
        <v>0</v>
      </c>
      <c r="F23" s="59">
        <v>0</v>
      </c>
      <c r="G23" s="59">
        <v>0</v>
      </c>
      <c r="H23" s="59">
        <v>0</v>
      </c>
      <c r="I23" s="59">
        <v>4348</v>
      </c>
      <c r="J23" s="59">
        <v>4348</v>
      </c>
      <c r="K23" s="43">
        <v>0</v>
      </c>
      <c r="L23" s="40"/>
    </row>
    <row r="24" spans="1:12" ht="52.5" customHeight="1">
      <c r="A24" s="9">
        <v>756</v>
      </c>
      <c r="B24" s="9">
        <v>75618</v>
      </c>
      <c r="C24" s="10" t="s">
        <v>42</v>
      </c>
      <c r="D24" s="51" t="s">
        <v>134</v>
      </c>
      <c r="E24" s="59">
        <v>7000</v>
      </c>
      <c r="F24" s="59">
        <v>7000</v>
      </c>
      <c r="G24" s="59">
        <v>7000</v>
      </c>
      <c r="H24" s="59">
        <v>0</v>
      </c>
      <c r="I24" s="59">
        <v>8750</v>
      </c>
      <c r="J24" s="59">
        <v>8750</v>
      </c>
      <c r="K24" s="43">
        <v>0</v>
      </c>
      <c r="L24" s="40">
        <f t="shared" si="3"/>
        <v>1.25</v>
      </c>
    </row>
    <row r="25" spans="1:12" ht="60" customHeight="1">
      <c r="A25" s="96"/>
      <c r="B25" s="96"/>
      <c r="C25" s="101" t="s">
        <v>32</v>
      </c>
      <c r="D25" s="98" t="s">
        <v>33</v>
      </c>
      <c r="E25" s="99">
        <f>SUM(E26:E27)</f>
        <v>2606376</v>
      </c>
      <c r="F25" s="99">
        <f aca="true" t="shared" si="4" ref="F25:K25">SUM(F26:F27)</f>
        <v>2606376</v>
      </c>
      <c r="G25" s="99">
        <f t="shared" si="4"/>
        <v>2606376</v>
      </c>
      <c r="H25" s="99">
        <f t="shared" si="4"/>
        <v>0</v>
      </c>
      <c r="I25" s="99">
        <f>SUM(I26:I27)</f>
        <v>2792522.13</v>
      </c>
      <c r="J25" s="99">
        <f t="shared" si="4"/>
        <v>2792522.13</v>
      </c>
      <c r="K25" s="99">
        <f t="shared" si="4"/>
        <v>0</v>
      </c>
      <c r="L25" s="102">
        <f t="shared" si="3"/>
        <v>1.07141952273962</v>
      </c>
    </row>
    <row r="26" spans="1:12" ht="42.75" customHeight="1">
      <c r="A26" s="5">
        <v>756</v>
      </c>
      <c r="B26" s="5">
        <v>75621</v>
      </c>
      <c r="C26" s="2" t="s">
        <v>36</v>
      </c>
      <c r="D26" s="6" t="s">
        <v>37</v>
      </c>
      <c r="E26" s="34">
        <v>2506376</v>
      </c>
      <c r="F26" s="34">
        <v>2506376</v>
      </c>
      <c r="G26" s="34">
        <v>2506376</v>
      </c>
      <c r="H26" s="34">
        <v>0</v>
      </c>
      <c r="I26" s="34">
        <v>2779877</v>
      </c>
      <c r="J26" s="34">
        <v>2779877</v>
      </c>
      <c r="K26" s="33">
        <v>0</v>
      </c>
      <c r="L26" s="35">
        <f>I26/F26</f>
        <v>1.1091220950088894</v>
      </c>
    </row>
    <row r="27" spans="1:12" ht="43.5" customHeight="1">
      <c r="A27" s="5">
        <v>756</v>
      </c>
      <c r="B27" s="5">
        <v>75621</v>
      </c>
      <c r="C27" s="2" t="s">
        <v>34</v>
      </c>
      <c r="D27" s="6" t="s">
        <v>35</v>
      </c>
      <c r="E27" s="33">
        <v>100000</v>
      </c>
      <c r="F27" s="34">
        <v>100000</v>
      </c>
      <c r="G27" s="34">
        <v>100000</v>
      </c>
      <c r="H27" s="34">
        <v>0</v>
      </c>
      <c r="I27" s="33">
        <v>12645.13</v>
      </c>
      <c r="J27" s="33">
        <v>12645.13</v>
      </c>
      <c r="K27" s="33">
        <v>0</v>
      </c>
      <c r="L27" s="35">
        <f t="shared" si="3"/>
        <v>0.1264513</v>
      </c>
    </row>
    <row r="28" spans="1:12" ht="42.75" customHeight="1">
      <c r="A28" s="96"/>
      <c r="B28" s="96"/>
      <c r="C28" s="101" t="s">
        <v>38</v>
      </c>
      <c r="D28" s="98" t="s">
        <v>39</v>
      </c>
      <c r="E28" s="99">
        <f>SUM(E29:E45)</f>
        <v>70620</v>
      </c>
      <c r="F28" s="99">
        <f aca="true" t="shared" si="5" ref="F28:K28">SUM(F29:F45)</f>
        <v>120001.5</v>
      </c>
      <c r="G28" s="99">
        <f t="shared" si="5"/>
        <v>120001.5</v>
      </c>
      <c r="H28" s="99">
        <f t="shared" si="5"/>
        <v>0</v>
      </c>
      <c r="I28" s="99">
        <f>SUM(I29:I45)</f>
        <v>256590.44000000003</v>
      </c>
      <c r="J28" s="99">
        <f t="shared" si="5"/>
        <v>256590.44000000003</v>
      </c>
      <c r="K28" s="99">
        <f t="shared" si="5"/>
        <v>0</v>
      </c>
      <c r="L28" s="102">
        <f t="shared" si="3"/>
        <v>2.1382269388299315</v>
      </c>
    </row>
    <row r="29" spans="1:12" ht="50.25" customHeight="1">
      <c r="A29" s="9">
        <v>750</v>
      </c>
      <c r="B29" s="9">
        <v>75023</v>
      </c>
      <c r="C29" s="10" t="s">
        <v>130</v>
      </c>
      <c r="D29" s="31" t="s">
        <v>131</v>
      </c>
      <c r="E29" s="39">
        <v>0</v>
      </c>
      <c r="F29" s="39">
        <v>0</v>
      </c>
      <c r="G29" s="39">
        <v>0</v>
      </c>
      <c r="H29" s="39">
        <v>0</v>
      </c>
      <c r="I29" s="39">
        <v>209.27</v>
      </c>
      <c r="J29" s="39">
        <v>209.27</v>
      </c>
      <c r="K29" s="39">
        <v>0</v>
      </c>
      <c r="L29" s="35"/>
    </row>
    <row r="30" spans="1:12" ht="30.75" customHeight="1">
      <c r="A30" s="9">
        <v>750</v>
      </c>
      <c r="B30" s="9">
        <v>75023</v>
      </c>
      <c r="C30" s="10" t="s">
        <v>132</v>
      </c>
      <c r="D30" s="31" t="s">
        <v>133</v>
      </c>
      <c r="E30" s="39">
        <v>0</v>
      </c>
      <c r="F30" s="39">
        <v>1134</v>
      </c>
      <c r="G30" s="39">
        <v>1134</v>
      </c>
      <c r="H30" s="39">
        <v>0</v>
      </c>
      <c r="I30" s="39">
        <v>1134</v>
      </c>
      <c r="J30" s="39">
        <v>1134</v>
      </c>
      <c r="K30" s="39"/>
      <c r="L30" s="35">
        <f t="shared" si="3"/>
        <v>1</v>
      </c>
    </row>
    <row r="31" spans="1:12" ht="33.75" customHeight="1">
      <c r="A31" s="5">
        <v>750</v>
      </c>
      <c r="B31" s="1">
        <v>75023</v>
      </c>
      <c r="C31" s="2" t="s">
        <v>40</v>
      </c>
      <c r="D31" s="6" t="s">
        <v>41</v>
      </c>
      <c r="E31" s="41">
        <v>5500</v>
      </c>
      <c r="F31" s="34">
        <v>5500</v>
      </c>
      <c r="G31" s="34">
        <v>5500</v>
      </c>
      <c r="H31" s="34">
        <v>0</v>
      </c>
      <c r="I31" s="33">
        <v>0</v>
      </c>
      <c r="J31" s="33">
        <v>0</v>
      </c>
      <c r="K31" s="33">
        <v>0</v>
      </c>
      <c r="L31" s="35">
        <f t="shared" si="3"/>
        <v>0</v>
      </c>
    </row>
    <row r="32" spans="1:12" ht="39" customHeight="1">
      <c r="A32" s="5">
        <v>750</v>
      </c>
      <c r="B32" s="1">
        <v>75023</v>
      </c>
      <c r="C32" s="2" t="s">
        <v>43</v>
      </c>
      <c r="D32" s="6" t="s">
        <v>44</v>
      </c>
      <c r="E32" s="33">
        <v>0</v>
      </c>
      <c r="F32" s="33">
        <v>15000</v>
      </c>
      <c r="G32" s="33">
        <v>15000</v>
      </c>
      <c r="H32" s="33">
        <v>0</v>
      </c>
      <c r="I32" s="33">
        <v>16461.29</v>
      </c>
      <c r="J32" s="33">
        <v>16461.29</v>
      </c>
      <c r="K32" s="33">
        <v>0</v>
      </c>
      <c r="L32" s="35">
        <f t="shared" si="3"/>
        <v>1.0974193333333333</v>
      </c>
    </row>
    <row r="33" spans="1:12" ht="45.75" customHeight="1">
      <c r="A33" s="26">
        <v>750</v>
      </c>
      <c r="B33" s="26">
        <v>75095</v>
      </c>
      <c r="C33" s="21" t="s">
        <v>43</v>
      </c>
      <c r="D33" s="6" t="s">
        <v>147</v>
      </c>
      <c r="E33" s="42"/>
      <c r="F33" s="42">
        <v>25000</v>
      </c>
      <c r="G33" s="42">
        <v>25000</v>
      </c>
      <c r="H33" s="42"/>
      <c r="I33" s="42">
        <v>31602.23</v>
      </c>
      <c r="J33" s="42">
        <v>31602.23</v>
      </c>
      <c r="K33" s="33"/>
      <c r="L33" s="35">
        <f>I33/F33</f>
        <v>1.2640892</v>
      </c>
    </row>
    <row r="34" spans="1:12" ht="89.25" customHeight="1">
      <c r="A34" s="5">
        <v>750</v>
      </c>
      <c r="B34" s="1">
        <v>75011</v>
      </c>
      <c r="C34" s="2" t="s">
        <v>45</v>
      </c>
      <c r="D34" s="6" t="s">
        <v>46</v>
      </c>
      <c r="E34" s="33">
        <v>2500</v>
      </c>
      <c r="F34" s="33">
        <v>2500</v>
      </c>
      <c r="G34" s="33">
        <v>2500</v>
      </c>
      <c r="H34" s="33">
        <v>0</v>
      </c>
      <c r="I34" s="33">
        <v>901.61</v>
      </c>
      <c r="J34" s="33">
        <v>901.61</v>
      </c>
      <c r="K34" s="33">
        <v>0</v>
      </c>
      <c r="L34" s="35">
        <f t="shared" si="3"/>
        <v>0.360644</v>
      </c>
    </row>
    <row r="35" spans="1:12" ht="45" customHeight="1">
      <c r="A35" s="5">
        <v>801</v>
      </c>
      <c r="B35" s="1">
        <v>80101</v>
      </c>
      <c r="C35" s="2" t="s">
        <v>58</v>
      </c>
      <c r="D35" s="6" t="s">
        <v>155</v>
      </c>
      <c r="E35" s="33"/>
      <c r="F35" s="33"/>
      <c r="G35" s="33"/>
      <c r="H35" s="33"/>
      <c r="I35" s="33">
        <v>160</v>
      </c>
      <c r="J35" s="33">
        <v>160</v>
      </c>
      <c r="K35" s="33"/>
      <c r="L35" s="35"/>
    </row>
    <row r="36" spans="1:12" ht="51" customHeight="1">
      <c r="A36" s="5">
        <v>801</v>
      </c>
      <c r="B36" s="1">
        <v>80101</v>
      </c>
      <c r="C36" s="2" t="s">
        <v>40</v>
      </c>
      <c r="D36" s="6" t="s">
        <v>47</v>
      </c>
      <c r="E36" s="33">
        <v>0</v>
      </c>
      <c r="F36" s="33">
        <v>0</v>
      </c>
      <c r="G36" s="33">
        <v>0</v>
      </c>
      <c r="H36" s="33">
        <v>0</v>
      </c>
      <c r="I36" s="33">
        <v>227.42</v>
      </c>
      <c r="J36" s="33">
        <v>227.42</v>
      </c>
      <c r="K36" s="33">
        <v>0</v>
      </c>
      <c r="L36" s="35"/>
    </row>
    <row r="37" spans="1:12" ht="48" customHeight="1">
      <c r="A37" s="5">
        <v>801</v>
      </c>
      <c r="B37" s="1">
        <v>80101</v>
      </c>
      <c r="C37" s="2" t="s">
        <v>48</v>
      </c>
      <c r="D37" s="6" t="s">
        <v>49</v>
      </c>
      <c r="E37" s="33">
        <v>4370</v>
      </c>
      <c r="F37" s="33">
        <v>4370</v>
      </c>
      <c r="G37" s="33">
        <v>4370</v>
      </c>
      <c r="H37" s="33">
        <v>0</v>
      </c>
      <c r="I37" s="33">
        <v>10419.58</v>
      </c>
      <c r="J37" s="33">
        <v>10419.58</v>
      </c>
      <c r="K37" s="33">
        <v>0</v>
      </c>
      <c r="L37" s="35">
        <f t="shared" si="3"/>
        <v>2.3843432494279178</v>
      </c>
    </row>
    <row r="38" spans="1:12" ht="45.75" customHeight="1">
      <c r="A38" s="5">
        <v>801</v>
      </c>
      <c r="B38" s="1">
        <v>80101</v>
      </c>
      <c r="C38" s="2" t="s">
        <v>43</v>
      </c>
      <c r="D38" s="6" t="s">
        <v>44</v>
      </c>
      <c r="E38" s="33">
        <v>0</v>
      </c>
      <c r="F38" s="33">
        <v>8247.5</v>
      </c>
      <c r="G38" s="33">
        <v>8247.5</v>
      </c>
      <c r="H38" s="33">
        <v>0</v>
      </c>
      <c r="I38" s="33">
        <v>10026.26</v>
      </c>
      <c r="J38" s="33">
        <v>10026.26</v>
      </c>
      <c r="K38" s="33">
        <v>0</v>
      </c>
      <c r="L38" s="35">
        <f t="shared" si="3"/>
        <v>1.215672628069112</v>
      </c>
    </row>
    <row r="39" spans="1:12" ht="49.5" customHeight="1">
      <c r="A39" s="5">
        <v>801</v>
      </c>
      <c r="B39" s="1">
        <v>80104</v>
      </c>
      <c r="C39" s="2" t="s">
        <v>43</v>
      </c>
      <c r="D39" s="6" t="s">
        <v>44</v>
      </c>
      <c r="E39" s="33"/>
      <c r="F39" s="33"/>
      <c r="G39" s="33"/>
      <c r="H39" s="33"/>
      <c r="I39" s="33">
        <v>114219.8</v>
      </c>
      <c r="J39" s="33">
        <v>114219.8</v>
      </c>
      <c r="K39" s="33"/>
      <c r="L39" s="35"/>
    </row>
    <row r="40" spans="1:12" ht="43.5" customHeight="1">
      <c r="A40" s="5">
        <v>801</v>
      </c>
      <c r="B40" s="1">
        <v>80110</v>
      </c>
      <c r="C40" s="2" t="s">
        <v>48</v>
      </c>
      <c r="D40" s="6" t="s">
        <v>49</v>
      </c>
      <c r="E40" s="33">
        <v>2250</v>
      </c>
      <c r="F40" s="33">
        <v>2250</v>
      </c>
      <c r="G40" s="33">
        <v>2250</v>
      </c>
      <c r="H40" s="33">
        <v>0</v>
      </c>
      <c r="I40" s="33">
        <v>3781.48</v>
      </c>
      <c r="J40" s="33">
        <v>3781.48</v>
      </c>
      <c r="K40" s="33">
        <v>0</v>
      </c>
      <c r="L40" s="35">
        <f t="shared" si="3"/>
        <v>1.6806577777777778</v>
      </c>
    </row>
    <row r="41" spans="1:12" ht="81.75" customHeight="1">
      <c r="A41" s="5">
        <v>852</v>
      </c>
      <c r="B41" s="5">
        <v>85212</v>
      </c>
      <c r="C41" s="2" t="s">
        <v>45</v>
      </c>
      <c r="D41" s="6" t="s">
        <v>92</v>
      </c>
      <c r="E41" s="34">
        <v>0</v>
      </c>
      <c r="F41" s="34">
        <v>0</v>
      </c>
      <c r="G41" s="34">
        <v>0</v>
      </c>
      <c r="H41" s="34">
        <v>0</v>
      </c>
      <c r="I41" s="34">
        <v>5876.47</v>
      </c>
      <c r="J41" s="34">
        <v>5876.47</v>
      </c>
      <c r="K41" s="33">
        <v>0</v>
      </c>
      <c r="L41" s="35"/>
    </row>
    <row r="42" spans="1:12" ht="46.5" customHeight="1">
      <c r="A42" s="5">
        <v>852</v>
      </c>
      <c r="B42" s="5">
        <v>85219</v>
      </c>
      <c r="C42" s="2" t="s">
        <v>40</v>
      </c>
      <c r="D42" s="6" t="s">
        <v>50</v>
      </c>
      <c r="E42" s="33">
        <v>56000</v>
      </c>
      <c r="F42" s="33">
        <v>56000</v>
      </c>
      <c r="G42" s="33">
        <v>56000</v>
      </c>
      <c r="H42" s="33">
        <v>0</v>
      </c>
      <c r="I42" s="33">
        <v>42516.1</v>
      </c>
      <c r="J42" s="33">
        <v>42516.1</v>
      </c>
      <c r="K42" s="33">
        <v>0</v>
      </c>
      <c r="L42" s="35">
        <f>I42/F42</f>
        <v>0.7592160714285714</v>
      </c>
    </row>
    <row r="43" spans="1:12" ht="42.75" customHeight="1">
      <c r="A43" s="5">
        <v>852</v>
      </c>
      <c r="B43" s="5">
        <v>85219</v>
      </c>
      <c r="C43" s="2" t="s">
        <v>48</v>
      </c>
      <c r="D43" s="6" t="s">
        <v>51</v>
      </c>
      <c r="E43" s="33">
        <v>0</v>
      </c>
      <c r="F43" s="33">
        <v>0</v>
      </c>
      <c r="G43" s="33">
        <v>0</v>
      </c>
      <c r="H43" s="33">
        <v>0</v>
      </c>
      <c r="I43" s="33">
        <v>4064.65</v>
      </c>
      <c r="J43" s="33">
        <v>4064.65</v>
      </c>
      <c r="K43" s="33">
        <v>0</v>
      </c>
      <c r="L43" s="35"/>
    </row>
    <row r="44" spans="1:12" ht="44.25" customHeight="1">
      <c r="A44" s="5">
        <v>852</v>
      </c>
      <c r="B44" s="5">
        <v>85219</v>
      </c>
      <c r="C44" s="2" t="s">
        <v>43</v>
      </c>
      <c r="D44" s="6" t="s">
        <v>44</v>
      </c>
      <c r="E44" s="34">
        <v>0</v>
      </c>
      <c r="F44" s="34">
        <v>0</v>
      </c>
      <c r="G44" s="34">
        <v>0</v>
      </c>
      <c r="H44" s="34">
        <v>0</v>
      </c>
      <c r="I44" s="34">
        <v>6817.2</v>
      </c>
      <c r="J44" s="34">
        <v>6817.2</v>
      </c>
      <c r="K44" s="33">
        <v>0</v>
      </c>
      <c r="L44" s="35"/>
    </row>
    <row r="45" spans="1:12" ht="41.25" customHeight="1">
      <c r="A45" s="5">
        <v>852</v>
      </c>
      <c r="B45" s="5">
        <v>85295</v>
      </c>
      <c r="C45" s="2" t="s">
        <v>43</v>
      </c>
      <c r="D45" s="6" t="s">
        <v>44</v>
      </c>
      <c r="E45" s="34">
        <v>0</v>
      </c>
      <c r="F45" s="34">
        <v>0</v>
      </c>
      <c r="G45" s="34">
        <v>0</v>
      </c>
      <c r="H45" s="34">
        <v>0</v>
      </c>
      <c r="I45" s="34">
        <v>8173.08</v>
      </c>
      <c r="J45" s="34">
        <v>8173.08</v>
      </c>
      <c r="K45" s="33">
        <v>0</v>
      </c>
      <c r="L45" s="35"/>
    </row>
    <row r="46" spans="1:12" ht="36.75" customHeight="1">
      <c r="A46" s="96"/>
      <c r="B46" s="96"/>
      <c r="C46" s="101" t="s">
        <v>52</v>
      </c>
      <c r="D46" s="98" t="s">
        <v>53</v>
      </c>
      <c r="E46" s="99">
        <f aca="true" t="shared" si="6" ref="E46:K46">SUM(E47:E52)</f>
        <v>0</v>
      </c>
      <c r="F46" s="99">
        <f t="shared" si="6"/>
        <v>19597.02</v>
      </c>
      <c r="G46" s="99">
        <f t="shared" si="6"/>
        <v>19597.02</v>
      </c>
      <c r="H46" s="99">
        <f t="shared" si="6"/>
        <v>0</v>
      </c>
      <c r="I46" s="99">
        <f>SUM(I47:I52)</f>
        <v>29378.81</v>
      </c>
      <c r="J46" s="99">
        <f t="shared" si="6"/>
        <v>29378.81</v>
      </c>
      <c r="K46" s="99">
        <f t="shared" si="6"/>
        <v>0</v>
      </c>
      <c r="L46" s="100">
        <f>I46/F46</f>
        <v>1.4991468090556626</v>
      </c>
    </row>
    <row r="47" spans="1:12" ht="40.5" customHeight="1">
      <c r="A47" s="26">
        <v>700</v>
      </c>
      <c r="B47" s="26">
        <v>70005</v>
      </c>
      <c r="C47" s="21" t="s">
        <v>145</v>
      </c>
      <c r="D47" s="6" t="s">
        <v>146</v>
      </c>
      <c r="E47" s="42">
        <v>0</v>
      </c>
      <c r="F47" s="42">
        <v>0</v>
      </c>
      <c r="G47" s="42">
        <v>0</v>
      </c>
      <c r="H47" s="42">
        <v>0</v>
      </c>
      <c r="I47" s="42">
        <v>206</v>
      </c>
      <c r="J47" s="42">
        <v>206</v>
      </c>
      <c r="K47" s="33">
        <v>0</v>
      </c>
      <c r="L47" s="35"/>
    </row>
    <row r="48" spans="1:12" ht="40.5" customHeight="1">
      <c r="A48" s="26">
        <v>700</v>
      </c>
      <c r="B48" s="26">
        <v>70005</v>
      </c>
      <c r="C48" s="21" t="s">
        <v>43</v>
      </c>
      <c r="D48" s="6" t="s">
        <v>125</v>
      </c>
      <c r="E48" s="42">
        <v>0</v>
      </c>
      <c r="F48" s="42">
        <v>14500</v>
      </c>
      <c r="G48" s="42">
        <v>14500</v>
      </c>
      <c r="H48" s="42">
        <v>0</v>
      </c>
      <c r="I48" s="42">
        <v>20776.55</v>
      </c>
      <c r="J48" s="42">
        <v>20776.55</v>
      </c>
      <c r="K48" s="33">
        <v>0</v>
      </c>
      <c r="L48" s="35">
        <f>I48/F48</f>
        <v>1.4328655172413793</v>
      </c>
    </row>
    <row r="49" spans="1:12" ht="69" customHeight="1">
      <c r="A49" s="26">
        <v>750</v>
      </c>
      <c r="B49" s="26">
        <v>75022</v>
      </c>
      <c r="C49" s="21" t="s">
        <v>43</v>
      </c>
      <c r="D49" s="6" t="s">
        <v>135</v>
      </c>
      <c r="E49" s="42">
        <v>0</v>
      </c>
      <c r="F49" s="42">
        <v>0</v>
      </c>
      <c r="G49" s="42">
        <v>0</v>
      </c>
      <c r="H49" s="42">
        <v>0</v>
      </c>
      <c r="I49" s="42">
        <v>876.13</v>
      </c>
      <c r="J49" s="42">
        <v>876.13</v>
      </c>
      <c r="K49" s="33">
        <v>0</v>
      </c>
      <c r="L49" s="35"/>
    </row>
    <row r="50" spans="1:12" ht="41.25" customHeight="1">
      <c r="A50" s="9">
        <v>754</v>
      </c>
      <c r="B50" s="9">
        <v>75412</v>
      </c>
      <c r="C50" s="10" t="s">
        <v>43</v>
      </c>
      <c r="D50" s="8" t="s">
        <v>126</v>
      </c>
      <c r="E50" s="39">
        <v>0</v>
      </c>
      <c r="F50" s="39">
        <v>0</v>
      </c>
      <c r="G50" s="39">
        <v>0</v>
      </c>
      <c r="H50" s="39">
        <v>0</v>
      </c>
      <c r="I50" s="39">
        <v>1641.07</v>
      </c>
      <c r="J50" s="39">
        <v>1641.07</v>
      </c>
      <c r="K50" s="34">
        <v>0</v>
      </c>
      <c r="L50" s="35"/>
    </row>
    <row r="51" spans="1:12" ht="41.25" customHeight="1">
      <c r="A51" s="9">
        <v>756</v>
      </c>
      <c r="B51" s="9">
        <v>75647</v>
      </c>
      <c r="C51" s="10" t="s">
        <v>145</v>
      </c>
      <c r="D51" s="6" t="s">
        <v>146</v>
      </c>
      <c r="E51" s="39">
        <v>0</v>
      </c>
      <c r="F51" s="39">
        <v>0</v>
      </c>
      <c r="G51" s="39">
        <v>0</v>
      </c>
      <c r="H51" s="39">
        <v>0</v>
      </c>
      <c r="I51" s="39">
        <v>782.04</v>
      </c>
      <c r="J51" s="39">
        <v>782.04</v>
      </c>
      <c r="K51" s="34"/>
      <c r="L51" s="35"/>
    </row>
    <row r="52" spans="1:12" ht="88.5" customHeight="1">
      <c r="A52" s="9">
        <v>758</v>
      </c>
      <c r="B52" s="9">
        <v>75814</v>
      </c>
      <c r="C52" s="10" t="s">
        <v>43</v>
      </c>
      <c r="D52" s="6" t="s">
        <v>136</v>
      </c>
      <c r="E52" s="39">
        <v>0</v>
      </c>
      <c r="F52" s="39">
        <v>5097.02</v>
      </c>
      <c r="G52" s="39">
        <v>5097.02</v>
      </c>
      <c r="H52" s="39">
        <v>0</v>
      </c>
      <c r="I52" s="39">
        <v>5097.02</v>
      </c>
      <c r="J52" s="39">
        <v>5097.02</v>
      </c>
      <c r="K52" s="34">
        <v>0</v>
      </c>
      <c r="L52" s="35">
        <f>I52/F52</f>
        <v>1</v>
      </c>
    </row>
    <row r="53" spans="1:12" ht="46.5" customHeight="1">
      <c r="A53" s="96"/>
      <c r="B53" s="96"/>
      <c r="C53" s="101" t="s">
        <v>54</v>
      </c>
      <c r="D53" s="98" t="s">
        <v>55</v>
      </c>
      <c r="E53" s="99">
        <f aca="true" t="shared" si="7" ref="E53:K53">SUM(E54:E61)</f>
        <v>521000</v>
      </c>
      <c r="F53" s="99">
        <f t="shared" si="7"/>
        <v>521000</v>
      </c>
      <c r="G53" s="99">
        <f t="shared" si="7"/>
        <v>156000</v>
      </c>
      <c r="H53" s="99">
        <f t="shared" si="7"/>
        <v>365000</v>
      </c>
      <c r="I53" s="99">
        <f>SUM(I54:I61)</f>
        <v>478559.19999999995</v>
      </c>
      <c r="J53" s="99">
        <f t="shared" si="7"/>
        <v>168241.41999999998</v>
      </c>
      <c r="K53" s="99">
        <f t="shared" si="7"/>
        <v>310317.77999999997</v>
      </c>
      <c r="L53" s="102">
        <f>I53/F53</f>
        <v>0.9185397312859884</v>
      </c>
    </row>
    <row r="54" spans="1:12" ht="38.25" customHeight="1">
      <c r="A54" s="23" t="s">
        <v>95</v>
      </c>
      <c r="B54" s="23" t="s">
        <v>113</v>
      </c>
      <c r="C54" s="10" t="s">
        <v>58</v>
      </c>
      <c r="D54" s="6" t="s">
        <v>127</v>
      </c>
      <c r="E54" s="39">
        <v>0</v>
      </c>
      <c r="F54" s="39">
        <v>0</v>
      </c>
      <c r="G54" s="39">
        <v>0</v>
      </c>
      <c r="H54" s="39">
        <v>0</v>
      </c>
      <c r="I54" s="39">
        <v>1144</v>
      </c>
      <c r="J54" s="39">
        <v>1144</v>
      </c>
      <c r="K54" s="43">
        <v>0</v>
      </c>
      <c r="L54" s="40"/>
    </row>
    <row r="55" spans="1:12" ht="55.5" customHeight="1">
      <c r="A55" s="22" t="s">
        <v>95</v>
      </c>
      <c r="B55" s="22" t="s">
        <v>113</v>
      </c>
      <c r="C55" s="21" t="s">
        <v>105</v>
      </c>
      <c r="D55" s="25" t="s">
        <v>128</v>
      </c>
      <c r="E55" s="42">
        <v>6000</v>
      </c>
      <c r="F55" s="42">
        <v>6000</v>
      </c>
      <c r="G55" s="42">
        <v>6000</v>
      </c>
      <c r="H55" s="42">
        <v>0</v>
      </c>
      <c r="I55" s="42">
        <v>1027</v>
      </c>
      <c r="J55" s="42">
        <v>0</v>
      </c>
      <c r="K55" s="33">
        <v>1027</v>
      </c>
      <c r="L55" s="35">
        <f>I55/F55</f>
        <v>0.17116666666666666</v>
      </c>
    </row>
    <row r="56" spans="1:12" ht="37.5" customHeight="1">
      <c r="A56" s="22" t="s">
        <v>93</v>
      </c>
      <c r="B56" s="22" t="s">
        <v>102</v>
      </c>
      <c r="C56" s="21" t="s">
        <v>94</v>
      </c>
      <c r="D56" s="25" t="s">
        <v>103</v>
      </c>
      <c r="E56" s="42">
        <v>0</v>
      </c>
      <c r="F56" s="42">
        <v>0</v>
      </c>
      <c r="G56" s="42">
        <v>0</v>
      </c>
      <c r="H56" s="42">
        <v>0</v>
      </c>
      <c r="I56" s="42">
        <v>3201.38</v>
      </c>
      <c r="J56" s="42">
        <v>3201.38</v>
      </c>
      <c r="K56" s="33">
        <v>0</v>
      </c>
      <c r="L56" s="44"/>
    </row>
    <row r="57" spans="1:12" ht="43.5" customHeight="1">
      <c r="A57" s="5">
        <v>700</v>
      </c>
      <c r="B57" s="5">
        <v>70005</v>
      </c>
      <c r="C57" s="2" t="s">
        <v>56</v>
      </c>
      <c r="D57" s="6" t="s">
        <v>57</v>
      </c>
      <c r="E57" s="33">
        <v>20000</v>
      </c>
      <c r="F57" s="34">
        <v>20000</v>
      </c>
      <c r="G57" s="34">
        <v>20000</v>
      </c>
      <c r="H57" s="42">
        <v>0</v>
      </c>
      <c r="I57" s="33">
        <v>18101.95</v>
      </c>
      <c r="J57" s="33">
        <v>18101.95</v>
      </c>
      <c r="K57" s="33">
        <v>0</v>
      </c>
      <c r="L57" s="35">
        <f>I57/F57</f>
        <v>0.9050975</v>
      </c>
    </row>
    <row r="58" spans="1:12" ht="48" customHeight="1">
      <c r="A58" s="5">
        <v>700</v>
      </c>
      <c r="B58" s="5">
        <v>70005</v>
      </c>
      <c r="C58" s="2" t="s">
        <v>58</v>
      </c>
      <c r="D58" s="6" t="s">
        <v>59</v>
      </c>
      <c r="E58" s="33">
        <v>130000</v>
      </c>
      <c r="F58" s="34">
        <v>130000</v>
      </c>
      <c r="G58" s="34">
        <v>130000</v>
      </c>
      <c r="H58" s="42">
        <v>0</v>
      </c>
      <c r="I58" s="33">
        <v>145794.09</v>
      </c>
      <c r="J58" s="33">
        <v>145794.09</v>
      </c>
      <c r="K58" s="33">
        <v>0</v>
      </c>
      <c r="L58" s="35">
        <f>I58/F58</f>
        <v>1.121493</v>
      </c>
    </row>
    <row r="59" spans="1:12" ht="66.75" customHeight="1">
      <c r="A59" s="5">
        <v>700</v>
      </c>
      <c r="B59" s="5">
        <v>70005</v>
      </c>
      <c r="C59" s="2" t="s">
        <v>60</v>
      </c>
      <c r="D59" s="6" t="s">
        <v>61</v>
      </c>
      <c r="E59" s="33">
        <v>0</v>
      </c>
      <c r="F59" s="33">
        <v>0</v>
      </c>
      <c r="G59" s="33">
        <v>0</v>
      </c>
      <c r="H59" s="42">
        <v>0</v>
      </c>
      <c r="I59" s="33">
        <v>4270.8</v>
      </c>
      <c r="J59" s="33">
        <v>0</v>
      </c>
      <c r="K59" s="33">
        <v>4270.8</v>
      </c>
      <c r="L59" s="35"/>
    </row>
    <row r="60" spans="1:12" ht="66.75" customHeight="1">
      <c r="A60" s="5">
        <v>700</v>
      </c>
      <c r="B60" s="5">
        <v>70005</v>
      </c>
      <c r="C60" s="2" t="s">
        <v>107</v>
      </c>
      <c r="D60" s="25" t="s">
        <v>108</v>
      </c>
      <c r="E60" s="33">
        <v>350000</v>
      </c>
      <c r="F60" s="33">
        <v>350000</v>
      </c>
      <c r="G60" s="33">
        <v>0</v>
      </c>
      <c r="H60" s="42">
        <v>350000</v>
      </c>
      <c r="I60" s="33">
        <v>303454.68</v>
      </c>
      <c r="J60" s="33">
        <v>0</v>
      </c>
      <c r="K60" s="33">
        <v>303454.68</v>
      </c>
      <c r="L60" s="35">
        <f>I60/F60</f>
        <v>0.8670133714285714</v>
      </c>
    </row>
    <row r="61" spans="1:12" ht="37.5" customHeight="1">
      <c r="A61" s="5">
        <v>700</v>
      </c>
      <c r="B61" s="5">
        <v>70005</v>
      </c>
      <c r="C61" s="2" t="s">
        <v>62</v>
      </c>
      <c r="D61" s="6" t="s">
        <v>63</v>
      </c>
      <c r="E61" s="34">
        <v>15000</v>
      </c>
      <c r="F61" s="34">
        <v>15000</v>
      </c>
      <c r="G61" s="34">
        <v>0</v>
      </c>
      <c r="H61" s="34">
        <v>15000</v>
      </c>
      <c r="I61" s="34">
        <v>1565.3</v>
      </c>
      <c r="J61" s="34">
        <v>0</v>
      </c>
      <c r="K61" s="34">
        <v>1565.3</v>
      </c>
      <c r="L61" s="35">
        <f>I61/F61</f>
        <v>0.10435333333333333</v>
      </c>
    </row>
    <row r="62" spans="1:12" ht="38.25" customHeight="1">
      <c r="A62" s="96"/>
      <c r="B62" s="96"/>
      <c r="C62" s="101" t="s">
        <v>99</v>
      </c>
      <c r="D62" s="98" t="s">
        <v>64</v>
      </c>
      <c r="E62" s="99">
        <f>SUM(E63:E68)</f>
        <v>30000</v>
      </c>
      <c r="F62" s="99">
        <f aca="true" t="shared" si="8" ref="F62:K62">SUM(F63:F68)</f>
        <v>30000</v>
      </c>
      <c r="G62" s="99">
        <f t="shared" si="8"/>
        <v>30000</v>
      </c>
      <c r="H62" s="99">
        <f t="shared" si="8"/>
        <v>0</v>
      </c>
      <c r="I62" s="99">
        <f>SUM(I63:I68)</f>
        <v>48610.799999999996</v>
      </c>
      <c r="J62" s="99">
        <f t="shared" si="8"/>
        <v>48610.799999999996</v>
      </c>
      <c r="K62" s="99">
        <f t="shared" si="8"/>
        <v>0</v>
      </c>
      <c r="L62" s="102">
        <f>I62/F62</f>
        <v>1.6203599999999998</v>
      </c>
    </row>
    <row r="63" spans="1:12" ht="38.25" customHeight="1">
      <c r="A63" s="23" t="s">
        <v>95</v>
      </c>
      <c r="B63" s="23" t="s">
        <v>113</v>
      </c>
      <c r="C63" s="10" t="s">
        <v>48</v>
      </c>
      <c r="D63" s="8" t="s">
        <v>49</v>
      </c>
      <c r="E63" s="39">
        <v>0</v>
      </c>
      <c r="F63" s="39">
        <v>0</v>
      </c>
      <c r="G63" s="39">
        <v>0</v>
      </c>
      <c r="H63" s="39">
        <v>0</v>
      </c>
      <c r="I63" s="39">
        <v>5.19</v>
      </c>
      <c r="J63" s="39">
        <v>5.19</v>
      </c>
      <c r="K63" s="39">
        <v>0</v>
      </c>
      <c r="L63" s="40"/>
    </row>
    <row r="64" spans="1:12" ht="38.25" customHeight="1">
      <c r="A64" s="5">
        <v>700</v>
      </c>
      <c r="B64" s="5">
        <v>70005</v>
      </c>
      <c r="C64" s="2" t="s">
        <v>48</v>
      </c>
      <c r="D64" s="8" t="s">
        <v>49</v>
      </c>
      <c r="E64" s="33">
        <v>0</v>
      </c>
      <c r="F64" s="33">
        <v>0</v>
      </c>
      <c r="G64" s="33">
        <v>0</v>
      </c>
      <c r="H64" s="42">
        <v>0</v>
      </c>
      <c r="I64" s="33">
        <v>3171.78</v>
      </c>
      <c r="J64" s="33">
        <v>3171.78</v>
      </c>
      <c r="K64" s="33">
        <v>0</v>
      </c>
      <c r="L64" s="35"/>
    </row>
    <row r="65" spans="1:12" ht="31.5" customHeight="1">
      <c r="A65" s="5">
        <v>756</v>
      </c>
      <c r="B65" s="5">
        <v>75601</v>
      </c>
      <c r="C65" s="2" t="s">
        <v>8</v>
      </c>
      <c r="D65" s="6" t="s">
        <v>9</v>
      </c>
      <c r="E65" s="33">
        <v>0</v>
      </c>
      <c r="F65" s="34">
        <v>0</v>
      </c>
      <c r="G65" s="34">
        <v>0</v>
      </c>
      <c r="H65" s="42">
        <v>0</v>
      </c>
      <c r="I65" s="33">
        <v>1.2</v>
      </c>
      <c r="J65" s="33">
        <v>1.2</v>
      </c>
      <c r="K65" s="33">
        <v>0</v>
      </c>
      <c r="L65" s="35"/>
    </row>
    <row r="66" spans="1:12" ht="35.25" customHeight="1">
      <c r="A66" s="9">
        <v>756</v>
      </c>
      <c r="B66" s="9">
        <v>75615</v>
      </c>
      <c r="C66" s="10" t="s">
        <v>8</v>
      </c>
      <c r="D66" s="8" t="s">
        <v>9</v>
      </c>
      <c r="E66" s="34">
        <v>20000</v>
      </c>
      <c r="F66" s="34">
        <v>20000</v>
      </c>
      <c r="G66" s="34">
        <v>20000</v>
      </c>
      <c r="H66" s="42">
        <v>0</v>
      </c>
      <c r="I66" s="34">
        <v>23645.6</v>
      </c>
      <c r="J66" s="34">
        <v>23645.6</v>
      </c>
      <c r="K66" s="33">
        <v>0</v>
      </c>
      <c r="L66" s="35">
        <f>I66/F66</f>
        <v>1.18228</v>
      </c>
    </row>
    <row r="67" spans="1:12" ht="33.75" customHeight="1">
      <c r="A67" s="9">
        <v>756</v>
      </c>
      <c r="B67" s="9">
        <v>75616</v>
      </c>
      <c r="C67" s="10" t="s">
        <v>8</v>
      </c>
      <c r="D67" s="8" t="s">
        <v>9</v>
      </c>
      <c r="E67" s="34">
        <v>10000</v>
      </c>
      <c r="F67" s="34">
        <v>10000</v>
      </c>
      <c r="G67" s="34">
        <v>10000</v>
      </c>
      <c r="H67" s="42">
        <v>0</v>
      </c>
      <c r="I67" s="34">
        <v>21085.25</v>
      </c>
      <c r="J67" s="34">
        <v>21085.25</v>
      </c>
      <c r="K67" s="33">
        <v>0</v>
      </c>
      <c r="L67" s="35">
        <f>I67/F67</f>
        <v>2.108525</v>
      </c>
    </row>
    <row r="68" spans="1:12" ht="33.75" customHeight="1">
      <c r="A68" s="9">
        <v>756</v>
      </c>
      <c r="B68" s="9">
        <v>75618</v>
      </c>
      <c r="C68" s="10" t="s">
        <v>48</v>
      </c>
      <c r="D68" s="8" t="s">
        <v>49</v>
      </c>
      <c r="E68" s="34">
        <v>0</v>
      </c>
      <c r="F68" s="34">
        <v>0</v>
      </c>
      <c r="G68" s="34">
        <v>0</v>
      </c>
      <c r="H68" s="42">
        <v>0</v>
      </c>
      <c r="I68" s="34">
        <v>701.78</v>
      </c>
      <c r="J68" s="34">
        <v>701.78</v>
      </c>
      <c r="K68" s="33">
        <v>0</v>
      </c>
      <c r="L68" s="35"/>
    </row>
    <row r="69" spans="1:12" ht="38.25" customHeight="1">
      <c r="A69" s="96">
        <v>758</v>
      </c>
      <c r="B69" s="96">
        <v>75814</v>
      </c>
      <c r="C69" s="101" t="s">
        <v>100</v>
      </c>
      <c r="D69" s="98" t="s">
        <v>65</v>
      </c>
      <c r="E69" s="99">
        <v>50000</v>
      </c>
      <c r="F69" s="99">
        <v>118000</v>
      </c>
      <c r="G69" s="99">
        <v>118000</v>
      </c>
      <c r="H69" s="99">
        <v>0</v>
      </c>
      <c r="I69" s="99">
        <v>126721.69</v>
      </c>
      <c r="J69" s="99">
        <v>126721.69</v>
      </c>
      <c r="K69" s="99">
        <v>0</v>
      </c>
      <c r="L69" s="102">
        <f aca="true" t="shared" si="9" ref="L69:L84">I69/F69</f>
        <v>1.073912627118644</v>
      </c>
    </row>
    <row r="70" spans="1:12" ht="37.5" customHeight="1">
      <c r="A70" s="96"/>
      <c r="B70" s="96"/>
      <c r="C70" s="101" t="s">
        <v>79</v>
      </c>
      <c r="D70" s="98" t="s">
        <v>66</v>
      </c>
      <c r="E70" s="99">
        <f>SUM(E71+E80+E92)</f>
        <v>4067375</v>
      </c>
      <c r="F70" s="99">
        <f aca="true" t="shared" si="10" ref="F70:K70">SUM(F71+F80+F92)</f>
        <v>5142091.4</v>
      </c>
      <c r="G70" s="99">
        <f t="shared" si="10"/>
        <v>4559091.4</v>
      </c>
      <c r="H70" s="99">
        <f t="shared" si="10"/>
        <v>583000</v>
      </c>
      <c r="I70" s="99">
        <f t="shared" si="10"/>
        <v>4923001.819999999</v>
      </c>
      <c r="J70" s="99">
        <f t="shared" si="10"/>
        <v>4340001.819999999</v>
      </c>
      <c r="K70" s="99">
        <f t="shared" si="10"/>
        <v>583000</v>
      </c>
      <c r="L70" s="102">
        <f t="shared" si="9"/>
        <v>0.9573929043735004</v>
      </c>
    </row>
    <row r="71" spans="1:12" ht="55.5" customHeight="1">
      <c r="A71" s="62"/>
      <c r="B71" s="62"/>
      <c r="C71" s="63"/>
      <c r="D71" s="64" t="s">
        <v>169</v>
      </c>
      <c r="E71" s="65">
        <f aca="true" t="shared" si="11" ref="E71:K71">SUM(E72:E79)</f>
        <v>3644375</v>
      </c>
      <c r="F71" s="65">
        <f t="shared" si="11"/>
        <v>3809604</v>
      </c>
      <c r="G71" s="65">
        <f t="shared" si="11"/>
        <v>3809604</v>
      </c>
      <c r="H71" s="65">
        <f t="shared" si="11"/>
        <v>0</v>
      </c>
      <c r="I71" s="65">
        <f>SUM(I72:I79)</f>
        <v>3684609.9299999997</v>
      </c>
      <c r="J71" s="65">
        <f t="shared" si="11"/>
        <v>3684609.9299999997</v>
      </c>
      <c r="K71" s="65">
        <f t="shared" si="11"/>
        <v>0</v>
      </c>
      <c r="L71" s="66">
        <f t="shared" si="9"/>
        <v>0.9671897472808196</v>
      </c>
    </row>
    <row r="72" spans="1:12" ht="31.5" customHeight="1">
      <c r="A72" s="23" t="s">
        <v>95</v>
      </c>
      <c r="B72" s="23" t="s">
        <v>113</v>
      </c>
      <c r="C72" s="10" t="s">
        <v>67</v>
      </c>
      <c r="D72" s="24" t="s">
        <v>96</v>
      </c>
      <c r="E72" s="42">
        <v>0</v>
      </c>
      <c r="F72" s="42">
        <v>150555</v>
      </c>
      <c r="G72" s="42">
        <v>150555</v>
      </c>
      <c r="H72" s="42">
        <v>0</v>
      </c>
      <c r="I72" s="42">
        <v>150361.51</v>
      </c>
      <c r="J72" s="42">
        <v>150361.51</v>
      </c>
      <c r="K72" s="33">
        <v>0</v>
      </c>
      <c r="L72" s="35">
        <f t="shared" si="9"/>
        <v>0.9987148218259109</v>
      </c>
    </row>
    <row r="73" spans="1:12" ht="31.5" customHeight="1">
      <c r="A73" s="5">
        <v>750</v>
      </c>
      <c r="B73" s="5">
        <v>75011</v>
      </c>
      <c r="C73" s="2" t="s">
        <v>67</v>
      </c>
      <c r="D73" s="6" t="s">
        <v>141</v>
      </c>
      <c r="E73" s="34">
        <v>121562</v>
      </c>
      <c r="F73" s="34">
        <v>121562</v>
      </c>
      <c r="G73" s="34">
        <v>121562</v>
      </c>
      <c r="H73" s="42">
        <v>0</v>
      </c>
      <c r="I73" s="34">
        <v>121562</v>
      </c>
      <c r="J73" s="34">
        <v>121562</v>
      </c>
      <c r="K73" s="33">
        <v>0</v>
      </c>
      <c r="L73" s="35">
        <f t="shared" si="9"/>
        <v>1</v>
      </c>
    </row>
    <row r="74" spans="1:12" ht="24.75" customHeight="1">
      <c r="A74" s="5">
        <v>751</v>
      </c>
      <c r="B74" s="5">
        <v>75101</v>
      </c>
      <c r="C74" s="2" t="s">
        <v>67</v>
      </c>
      <c r="D74" s="6" t="s">
        <v>68</v>
      </c>
      <c r="E74" s="34">
        <v>2013</v>
      </c>
      <c r="F74" s="34">
        <v>1787</v>
      </c>
      <c r="G74" s="34">
        <v>1787</v>
      </c>
      <c r="H74" s="42">
        <v>0</v>
      </c>
      <c r="I74" s="34">
        <v>1787</v>
      </c>
      <c r="J74" s="34">
        <v>1787</v>
      </c>
      <c r="K74" s="33">
        <v>0</v>
      </c>
      <c r="L74" s="35">
        <f t="shared" si="9"/>
        <v>1</v>
      </c>
    </row>
    <row r="75" spans="1:12" ht="36.75" customHeight="1">
      <c r="A75" s="5">
        <v>752</v>
      </c>
      <c r="B75" s="5">
        <v>75212</v>
      </c>
      <c r="C75" s="2" t="s">
        <v>67</v>
      </c>
      <c r="D75" s="8" t="s">
        <v>137</v>
      </c>
      <c r="E75" s="34">
        <v>0</v>
      </c>
      <c r="F75" s="34">
        <v>1000</v>
      </c>
      <c r="G75" s="34">
        <v>1000</v>
      </c>
      <c r="H75" s="42">
        <v>0</v>
      </c>
      <c r="I75" s="34">
        <v>1000</v>
      </c>
      <c r="J75" s="34">
        <v>1000</v>
      </c>
      <c r="K75" s="33">
        <v>0</v>
      </c>
      <c r="L75" s="35">
        <f t="shared" si="9"/>
        <v>1</v>
      </c>
    </row>
    <row r="76" spans="1:12" ht="36.75" customHeight="1">
      <c r="A76" s="5">
        <v>754</v>
      </c>
      <c r="B76" s="5">
        <v>75414</v>
      </c>
      <c r="C76" s="2" t="s">
        <v>67</v>
      </c>
      <c r="D76" s="8" t="s">
        <v>138</v>
      </c>
      <c r="E76" s="34">
        <v>300</v>
      </c>
      <c r="F76" s="34">
        <v>300</v>
      </c>
      <c r="G76" s="34">
        <v>300</v>
      </c>
      <c r="H76" s="42"/>
      <c r="I76" s="34">
        <v>300</v>
      </c>
      <c r="J76" s="34">
        <v>300</v>
      </c>
      <c r="K76" s="33"/>
      <c r="L76" s="35">
        <f t="shared" si="9"/>
        <v>1</v>
      </c>
    </row>
    <row r="77" spans="1:12" ht="39.75" customHeight="1">
      <c r="A77" s="5">
        <v>852</v>
      </c>
      <c r="B77" s="5">
        <v>85212</v>
      </c>
      <c r="C77" s="2" t="s">
        <v>67</v>
      </c>
      <c r="D77" s="6" t="s">
        <v>142</v>
      </c>
      <c r="E77" s="34">
        <v>3305000</v>
      </c>
      <c r="F77" s="34">
        <v>3318900</v>
      </c>
      <c r="G77" s="34">
        <v>3318900</v>
      </c>
      <c r="H77" s="42">
        <v>0</v>
      </c>
      <c r="I77" s="34">
        <v>3226295.55</v>
      </c>
      <c r="J77" s="34">
        <v>3226295.55</v>
      </c>
      <c r="K77" s="33">
        <v>0</v>
      </c>
      <c r="L77" s="35">
        <f t="shared" si="9"/>
        <v>0.9720978486848052</v>
      </c>
    </row>
    <row r="78" spans="1:12" ht="36" customHeight="1">
      <c r="A78" s="5">
        <v>852</v>
      </c>
      <c r="B78" s="5">
        <v>85213</v>
      </c>
      <c r="C78" s="2" t="s">
        <v>67</v>
      </c>
      <c r="D78" s="6" t="s">
        <v>69</v>
      </c>
      <c r="E78" s="34">
        <v>20500</v>
      </c>
      <c r="F78" s="34">
        <v>20500</v>
      </c>
      <c r="G78" s="34">
        <v>20500</v>
      </c>
      <c r="H78" s="42">
        <v>0</v>
      </c>
      <c r="I78" s="34">
        <v>15341.08</v>
      </c>
      <c r="J78" s="34">
        <v>15341.08</v>
      </c>
      <c r="K78" s="33">
        <v>0</v>
      </c>
      <c r="L78" s="35">
        <f t="shared" si="9"/>
        <v>0.7483453658536585</v>
      </c>
    </row>
    <row r="79" spans="1:12" ht="31.5" customHeight="1">
      <c r="A79" s="5">
        <v>852</v>
      </c>
      <c r="B79" s="5">
        <v>85214</v>
      </c>
      <c r="C79" s="2" t="s">
        <v>67</v>
      </c>
      <c r="D79" s="6" t="s">
        <v>70</v>
      </c>
      <c r="E79" s="34">
        <v>195000</v>
      </c>
      <c r="F79" s="34">
        <v>195000</v>
      </c>
      <c r="G79" s="34">
        <v>195000</v>
      </c>
      <c r="H79" s="42">
        <v>0</v>
      </c>
      <c r="I79" s="34">
        <v>167962.79</v>
      </c>
      <c r="J79" s="34">
        <v>167962.79</v>
      </c>
      <c r="K79" s="33">
        <v>0</v>
      </c>
      <c r="L79" s="35">
        <f t="shared" si="9"/>
        <v>0.8613476410256411</v>
      </c>
    </row>
    <row r="80" spans="1:12" ht="28.5" customHeight="1">
      <c r="A80" s="62"/>
      <c r="B80" s="62"/>
      <c r="C80" s="63"/>
      <c r="D80" s="67" t="s">
        <v>71</v>
      </c>
      <c r="E80" s="65">
        <f aca="true" t="shared" si="12" ref="E80:K80">SUM(E81:E91)</f>
        <v>423000</v>
      </c>
      <c r="F80" s="65">
        <f t="shared" si="12"/>
        <v>1330487.4</v>
      </c>
      <c r="G80" s="65">
        <f t="shared" si="12"/>
        <v>747487.4</v>
      </c>
      <c r="H80" s="65">
        <f t="shared" si="12"/>
        <v>583000</v>
      </c>
      <c r="I80" s="65">
        <f t="shared" si="12"/>
        <v>1236391.8899999997</v>
      </c>
      <c r="J80" s="65">
        <f t="shared" si="12"/>
        <v>653391.89</v>
      </c>
      <c r="K80" s="65">
        <f t="shared" si="12"/>
        <v>583000</v>
      </c>
      <c r="L80" s="66">
        <f t="shared" si="9"/>
        <v>0.9292774136756198</v>
      </c>
    </row>
    <row r="81" spans="1:12" ht="114.75" customHeight="1">
      <c r="A81" s="9">
        <v>600</v>
      </c>
      <c r="B81" s="9">
        <v>60078</v>
      </c>
      <c r="C81" s="10" t="s">
        <v>106</v>
      </c>
      <c r="D81" s="25" t="s">
        <v>164</v>
      </c>
      <c r="E81" s="42">
        <v>0</v>
      </c>
      <c r="F81" s="42">
        <v>100000</v>
      </c>
      <c r="G81" s="42">
        <v>0</v>
      </c>
      <c r="H81" s="42">
        <v>100000</v>
      </c>
      <c r="I81" s="42">
        <v>100000</v>
      </c>
      <c r="J81" s="42">
        <v>0</v>
      </c>
      <c r="K81" s="42">
        <v>100000</v>
      </c>
      <c r="L81" s="35">
        <f t="shared" si="9"/>
        <v>1</v>
      </c>
    </row>
    <row r="82" spans="1:12" ht="124.5" customHeight="1">
      <c r="A82" s="9">
        <v>600</v>
      </c>
      <c r="B82" s="9">
        <v>60078</v>
      </c>
      <c r="C82" s="10" t="s">
        <v>106</v>
      </c>
      <c r="D82" s="25" t="s">
        <v>165</v>
      </c>
      <c r="E82" s="42">
        <v>0</v>
      </c>
      <c r="F82" s="42">
        <v>150000</v>
      </c>
      <c r="G82" s="42">
        <v>0</v>
      </c>
      <c r="H82" s="42">
        <v>150000</v>
      </c>
      <c r="I82" s="42">
        <v>150000</v>
      </c>
      <c r="J82" s="42">
        <v>0</v>
      </c>
      <c r="K82" s="42">
        <v>150000</v>
      </c>
      <c r="L82" s="35">
        <f>I82/F82</f>
        <v>1</v>
      </c>
    </row>
    <row r="83" spans="1:12" ht="36.75" customHeight="1">
      <c r="A83" s="5">
        <v>750</v>
      </c>
      <c r="B83" s="5">
        <v>75045</v>
      </c>
      <c r="C83" s="2" t="s">
        <v>72</v>
      </c>
      <c r="D83" s="6" t="s">
        <v>73</v>
      </c>
      <c r="E83" s="33">
        <v>0</v>
      </c>
      <c r="F83" s="34">
        <v>71.4</v>
      </c>
      <c r="G83" s="34">
        <v>71.4</v>
      </c>
      <c r="H83" s="42">
        <v>0</v>
      </c>
      <c r="I83" s="33">
        <v>71.4</v>
      </c>
      <c r="J83" s="33">
        <v>71.4</v>
      </c>
      <c r="K83" s="33">
        <v>0</v>
      </c>
      <c r="L83" s="35">
        <f t="shared" si="9"/>
        <v>1</v>
      </c>
    </row>
    <row r="84" spans="1:12" ht="63.75" customHeight="1">
      <c r="A84" s="28">
        <v>801</v>
      </c>
      <c r="B84" s="5">
        <v>80101</v>
      </c>
      <c r="C84" s="2" t="s">
        <v>74</v>
      </c>
      <c r="D84" s="6" t="s">
        <v>120</v>
      </c>
      <c r="E84" s="34">
        <v>0</v>
      </c>
      <c r="F84" s="34">
        <v>42770</v>
      </c>
      <c r="G84" s="34">
        <v>42770</v>
      </c>
      <c r="H84" s="39">
        <v>0</v>
      </c>
      <c r="I84" s="34">
        <v>24535.63</v>
      </c>
      <c r="J84" s="34">
        <v>24535.63</v>
      </c>
      <c r="K84" s="34">
        <v>0</v>
      </c>
      <c r="L84" s="45">
        <f t="shared" si="9"/>
        <v>0.5736644844517185</v>
      </c>
    </row>
    <row r="85" spans="1:12" ht="36.75" customHeight="1">
      <c r="A85" s="5">
        <v>852</v>
      </c>
      <c r="B85" s="5">
        <v>85214</v>
      </c>
      <c r="C85" s="2" t="s">
        <v>74</v>
      </c>
      <c r="D85" s="6" t="s">
        <v>70</v>
      </c>
      <c r="E85" s="33">
        <v>255000</v>
      </c>
      <c r="F85" s="33">
        <v>255000</v>
      </c>
      <c r="G85" s="33">
        <v>255000</v>
      </c>
      <c r="H85" s="42">
        <v>0</v>
      </c>
      <c r="I85" s="33">
        <v>194885.88</v>
      </c>
      <c r="J85" s="33">
        <v>194885.88</v>
      </c>
      <c r="K85" s="33">
        <v>0</v>
      </c>
      <c r="L85" s="35">
        <f aca="true" t="shared" si="13" ref="L85:L98">I85/F85</f>
        <v>0.7642583529411765</v>
      </c>
    </row>
    <row r="86" spans="1:12" ht="38.25" customHeight="1">
      <c r="A86" s="5">
        <v>852</v>
      </c>
      <c r="B86" s="5">
        <v>85219</v>
      </c>
      <c r="C86" s="2" t="s">
        <v>74</v>
      </c>
      <c r="D86" s="6" t="s">
        <v>75</v>
      </c>
      <c r="E86" s="34">
        <v>121000</v>
      </c>
      <c r="F86" s="34">
        <v>133000</v>
      </c>
      <c r="G86" s="34">
        <v>133000</v>
      </c>
      <c r="H86" s="42">
        <v>0</v>
      </c>
      <c r="I86" s="34">
        <v>133000</v>
      </c>
      <c r="J86" s="34">
        <v>133000</v>
      </c>
      <c r="K86" s="33">
        <v>0</v>
      </c>
      <c r="L86" s="35">
        <f t="shared" si="13"/>
        <v>1</v>
      </c>
    </row>
    <row r="87" spans="1:12" ht="39" customHeight="1">
      <c r="A87" s="5">
        <v>852</v>
      </c>
      <c r="B87" s="5">
        <v>85295</v>
      </c>
      <c r="C87" s="2" t="s">
        <v>74</v>
      </c>
      <c r="D87" s="6" t="s">
        <v>76</v>
      </c>
      <c r="E87" s="34">
        <v>47000</v>
      </c>
      <c r="F87" s="34">
        <v>105000</v>
      </c>
      <c r="G87" s="34">
        <v>105000</v>
      </c>
      <c r="H87" s="42">
        <v>0</v>
      </c>
      <c r="I87" s="33">
        <v>105000</v>
      </c>
      <c r="J87" s="33">
        <v>105000</v>
      </c>
      <c r="K87" s="33">
        <v>0</v>
      </c>
      <c r="L87" s="35">
        <f t="shared" si="13"/>
        <v>1</v>
      </c>
    </row>
    <row r="88" spans="1:13" ht="36.75" customHeight="1">
      <c r="A88" s="52">
        <v>854</v>
      </c>
      <c r="B88" s="52">
        <v>85415</v>
      </c>
      <c r="C88" s="53" t="s">
        <v>74</v>
      </c>
      <c r="D88" s="58" t="s">
        <v>163</v>
      </c>
      <c r="E88" s="54">
        <v>0</v>
      </c>
      <c r="F88" s="54">
        <v>183873</v>
      </c>
      <c r="G88" s="54">
        <v>183873</v>
      </c>
      <c r="H88" s="61">
        <v>0</v>
      </c>
      <c r="I88" s="54">
        <v>174860.93</v>
      </c>
      <c r="J88" s="54">
        <v>174860.93</v>
      </c>
      <c r="K88" s="54">
        <v>0</v>
      </c>
      <c r="L88" s="55">
        <f t="shared" si="13"/>
        <v>0.9509875294360781</v>
      </c>
      <c r="M88" s="32">
        <f>I88+I89+I90</f>
        <v>195898.98</v>
      </c>
    </row>
    <row r="89" spans="1:12" ht="114.75" customHeight="1">
      <c r="A89" s="52">
        <v>854</v>
      </c>
      <c r="B89" s="52">
        <v>85415</v>
      </c>
      <c r="C89" s="53" t="s">
        <v>74</v>
      </c>
      <c r="D89" s="58" t="s">
        <v>161</v>
      </c>
      <c r="E89" s="54">
        <v>0</v>
      </c>
      <c r="F89" s="54">
        <v>20152</v>
      </c>
      <c r="G89" s="54">
        <v>20152</v>
      </c>
      <c r="H89" s="61">
        <v>0</v>
      </c>
      <c r="I89" s="54">
        <v>13593.95</v>
      </c>
      <c r="J89" s="54">
        <v>13593.95</v>
      </c>
      <c r="K89" s="54">
        <v>0</v>
      </c>
      <c r="L89" s="55">
        <f t="shared" si="13"/>
        <v>0.6745707622072251</v>
      </c>
    </row>
    <row r="90" spans="1:12" ht="161.25" customHeight="1">
      <c r="A90" s="52">
        <v>854</v>
      </c>
      <c r="B90" s="52">
        <v>85415</v>
      </c>
      <c r="C90" s="53" t="s">
        <v>74</v>
      </c>
      <c r="D90" s="58" t="s">
        <v>162</v>
      </c>
      <c r="E90" s="54">
        <v>0</v>
      </c>
      <c r="F90" s="54">
        <v>7621</v>
      </c>
      <c r="G90" s="54">
        <v>7621</v>
      </c>
      <c r="H90" s="61">
        <v>0</v>
      </c>
      <c r="I90" s="54">
        <v>7444.1</v>
      </c>
      <c r="J90" s="54">
        <v>7444.1</v>
      </c>
      <c r="K90" s="54">
        <v>0</v>
      </c>
      <c r="L90" s="55">
        <f t="shared" si="13"/>
        <v>0.9767878231203254</v>
      </c>
    </row>
    <row r="91" spans="1:12" ht="168.75" customHeight="1">
      <c r="A91" s="5">
        <v>926</v>
      </c>
      <c r="B91" s="5">
        <v>92601</v>
      </c>
      <c r="C91" s="2" t="s">
        <v>106</v>
      </c>
      <c r="D91" s="6" t="s">
        <v>156</v>
      </c>
      <c r="E91" s="34">
        <v>0</v>
      </c>
      <c r="F91" s="34">
        <v>333000</v>
      </c>
      <c r="G91" s="34">
        <v>0</v>
      </c>
      <c r="H91" s="42">
        <v>333000</v>
      </c>
      <c r="I91" s="34">
        <v>333000</v>
      </c>
      <c r="J91" s="34">
        <v>0</v>
      </c>
      <c r="K91" s="33">
        <v>333000</v>
      </c>
      <c r="L91" s="35">
        <f t="shared" si="13"/>
        <v>1</v>
      </c>
    </row>
    <row r="92" spans="1:12" ht="70.5" customHeight="1">
      <c r="A92" s="104"/>
      <c r="B92" s="104"/>
      <c r="C92" s="105"/>
      <c r="D92" s="106" t="s">
        <v>168</v>
      </c>
      <c r="E92" s="103">
        <f>E93</f>
        <v>0</v>
      </c>
      <c r="F92" s="103">
        <f aca="true" t="shared" si="14" ref="F92:K92">F93</f>
        <v>2000</v>
      </c>
      <c r="G92" s="103">
        <f t="shared" si="14"/>
        <v>2000</v>
      </c>
      <c r="H92" s="103">
        <f t="shared" si="14"/>
        <v>0</v>
      </c>
      <c r="I92" s="103">
        <f t="shared" si="14"/>
        <v>2000</v>
      </c>
      <c r="J92" s="103">
        <f t="shared" si="14"/>
        <v>2000</v>
      </c>
      <c r="K92" s="103">
        <f t="shared" si="14"/>
        <v>0</v>
      </c>
      <c r="L92" s="107">
        <f>I92/F92</f>
        <v>1</v>
      </c>
    </row>
    <row r="93" spans="1:12" ht="42.75" customHeight="1">
      <c r="A93" s="23" t="s">
        <v>97</v>
      </c>
      <c r="B93" s="9">
        <v>71035</v>
      </c>
      <c r="C93" s="10" t="s">
        <v>98</v>
      </c>
      <c r="D93" s="24" t="s">
        <v>104</v>
      </c>
      <c r="E93" s="42">
        <v>0</v>
      </c>
      <c r="F93" s="42">
        <v>2000</v>
      </c>
      <c r="G93" s="42">
        <v>2000</v>
      </c>
      <c r="H93" s="42">
        <v>0</v>
      </c>
      <c r="I93" s="42">
        <v>2000</v>
      </c>
      <c r="J93" s="42">
        <v>2000</v>
      </c>
      <c r="K93" s="33">
        <v>0</v>
      </c>
      <c r="L93" s="35">
        <f>I93/F93</f>
        <v>1</v>
      </c>
    </row>
    <row r="94" spans="1:12" ht="3" customHeight="1">
      <c r="A94" s="23"/>
      <c r="B94" s="9"/>
      <c r="C94" s="10"/>
      <c r="D94" s="24"/>
      <c r="E94" s="42"/>
      <c r="F94" s="42"/>
      <c r="G94" s="42"/>
      <c r="H94" s="42"/>
      <c r="I94" s="42"/>
      <c r="J94" s="42"/>
      <c r="K94" s="33"/>
      <c r="L94" s="35"/>
    </row>
    <row r="95" spans="1:12" ht="36.75" customHeight="1">
      <c r="A95" s="96"/>
      <c r="B95" s="96"/>
      <c r="C95" s="101" t="s">
        <v>101</v>
      </c>
      <c r="D95" s="95" t="s">
        <v>121</v>
      </c>
      <c r="E95" s="99">
        <f aca="true" t="shared" si="15" ref="E95:K95">SUM(E96:E98)</f>
        <v>80000</v>
      </c>
      <c r="F95" s="99">
        <f t="shared" si="15"/>
        <v>142600</v>
      </c>
      <c r="G95" s="99">
        <f t="shared" si="15"/>
        <v>2600</v>
      </c>
      <c r="H95" s="99">
        <f t="shared" si="15"/>
        <v>140000</v>
      </c>
      <c r="I95" s="99">
        <f t="shared" si="15"/>
        <v>62348.16</v>
      </c>
      <c r="J95" s="99">
        <f t="shared" si="15"/>
        <v>0</v>
      </c>
      <c r="K95" s="99">
        <f t="shared" si="15"/>
        <v>62348.16</v>
      </c>
      <c r="L95" s="102">
        <f t="shared" si="13"/>
        <v>0.43722412342215994</v>
      </c>
    </row>
    <row r="96" spans="1:12" ht="84.75" customHeight="1">
      <c r="A96" s="56" t="s">
        <v>95</v>
      </c>
      <c r="B96" s="56" t="s">
        <v>113</v>
      </c>
      <c r="C96" s="53" t="s">
        <v>77</v>
      </c>
      <c r="D96" s="60" t="s">
        <v>158</v>
      </c>
      <c r="E96" s="54">
        <v>0</v>
      </c>
      <c r="F96" s="54">
        <v>60000</v>
      </c>
      <c r="G96" s="54">
        <v>0</v>
      </c>
      <c r="H96" s="54">
        <v>60000</v>
      </c>
      <c r="I96" s="54">
        <v>60000</v>
      </c>
      <c r="J96" s="54">
        <v>0</v>
      </c>
      <c r="K96" s="54">
        <v>60000</v>
      </c>
      <c r="L96" s="46">
        <f t="shared" si="13"/>
        <v>1</v>
      </c>
    </row>
    <row r="97" spans="1:12" ht="104.25" customHeight="1">
      <c r="A97" s="56" t="s">
        <v>148</v>
      </c>
      <c r="B97" s="56" t="s">
        <v>149</v>
      </c>
      <c r="C97" s="53" t="s">
        <v>150</v>
      </c>
      <c r="D97" s="60" t="s">
        <v>159</v>
      </c>
      <c r="E97" s="54">
        <v>0</v>
      </c>
      <c r="F97" s="54">
        <v>2600</v>
      </c>
      <c r="G97" s="54">
        <v>2600</v>
      </c>
      <c r="H97" s="54">
        <v>0</v>
      </c>
      <c r="I97" s="54">
        <v>2348.16</v>
      </c>
      <c r="J97" s="54">
        <v>0</v>
      </c>
      <c r="K97" s="54">
        <v>2348.16</v>
      </c>
      <c r="L97" s="46">
        <f t="shared" si="13"/>
        <v>0.9031384615384614</v>
      </c>
    </row>
    <row r="98" spans="1:12" ht="49.5" customHeight="1">
      <c r="A98" s="5">
        <v>900</v>
      </c>
      <c r="B98" s="26">
        <v>90001</v>
      </c>
      <c r="C98" s="21" t="s">
        <v>77</v>
      </c>
      <c r="D98" s="27" t="s">
        <v>78</v>
      </c>
      <c r="E98" s="41">
        <v>80000</v>
      </c>
      <c r="F98" s="41">
        <v>80000</v>
      </c>
      <c r="G98" s="41">
        <v>0</v>
      </c>
      <c r="H98" s="41">
        <v>80000</v>
      </c>
      <c r="I98" s="41">
        <v>0</v>
      </c>
      <c r="J98" s="33">
        <v>0</v>
      </c>
      <c r="K98" s="41">
        <v>0</v>
      </c>
      <c r="L98" s="46">
        <f t="shared" si="13"/>
        <v>0</v>
      </c>
    </row>
    <row r="99" spans="1:12" ht="50.25" customHeight="1">
      <c r="A99" s="96"/>
      <c r="B99" s="96"/>
      <c r="C99" s="101" t="s">
        <v>123</v>
      </c>
      <c r="D99" s="95" t="s">
        <v>122</v>
      </c>
      <c r="E99" s="99">
        <f aca="true" t="shared" si="16" ref="E99:K99">SUM(E100:E104)</f>
        <v>8912.5</v>
      </c>
      <c r="F99" s="99">
        <f t="shared" si="16"/>
        <v>439957.65</v>
      </c>
      <c r="G99" s="99">
        <f t="shared" si="16"/>
        <v>106957.65</v>
      </c>
      <c r="H99" s="99">
        <f t="shared" si="16"/>
        <v>333000</v>
      </c>
      <c r="I99" s="99">
        <f t="shared" si="16"/>
        <v>413483.76</v>
      </c>
      <c r="J99" s="99">
        <f t="shared" si="16"/>
        <v>80483.76</v>
      </c>
      <c r="K99" s="99">
        <f t="shared" si="16"/>
        <v>333000</v>
      </c>
      <c r="L99" s="102">
        <f aca="true" t="shared" si="17" ref="L99:L107">I99/F99</f>
        <v>0.9398262764609275</v>
      </c>
    </row>
    <row r="100" spans="1:12" ht="67.5" customHeight="1">
      <c r="A100" s="5">
        <v>801</v>
      </c>
      <c r="B100" s="9">
        <v>80195</v>
      </c>
      <c r="C100" s="10" t="s">
        <v>109</v>
      </c>
      <c r="D100" s="6" t="s">
        <v>111</v>
      </c>
      <c r="E100" s="34">
        <v>6684.38</v>
      </c>
      <c r="F100" s="34">
        <v>6684.38</v>
      </c>
      <c r="G100" s="34">
        <v>6684.38</v>
      </c>
      <c r="H100" s="42">
        <v>0</v>
      </c>
      <c r="I100" s="34">
        <v>2923.01</v>
      </c>
      <c r="J100" s="34">
        <v>2923.01</v>
      </c>
      <c r="K100" s="33">
        <v>0</v>
      </c>
      <c r="L100" s="45">
        <f t="shared" si="17"/>
        <v>0.43728962147573897</v>
      </c>
    </row>
    <row r="101" spans="1:12" ht="58.5" customHeight="1">
      <c r="A101" s="5">
        <v>801</v>
      </c>
      <c r="B101" s="9">
        <v>80195</v>
      </c>
      <c r="C101" s="10" t="s">
        <v>110</v>
      </c>
      <c r="D101" s="8" t="s">
        <v>112</v>
      </c>
      <c r="E101" s="34">
        <v>2228.12</v>
      </c>
      <c r="F101" s="34">
        <v>2228.12</v>
      </c>
      <c r="G101" s="34">
        <v>2228.12</v>
      </c>
      <c r="H101" s="42">
        <v>0</v>
      </c>
      <c r="I101" s="34">
        <v>974.17</v>
      </c>
      <c r="J101" s="34">
        <v>974.17</v>
      </c>
      <c r="K101" s="33">
        <v>0</v>
      </c>
      <c r="L101" s="45">
        <f t="shared" si="17"/>
        <v>0.43721612839523905</v>
      </c>
    </row>
    <row r="102" spans="1:12" ht="119.25" customHeight="1">
      <c r="A102" s="5">
        <v>853</v>
      </c>
      <c r="B102" s="9">
        <v>85395</v>
      </c>
      <c r="C102" s="10" t="s">
        <v>151</v>
      </c>
      <c r="D102" s="78" t="s">
        <v>160</v>
      </c>
      <c r="E102" s="34">
        <v>0</v>
      </c>
      <c r="F102" s="34">
        <v>83338.37</v>
      </c>
      <c r="G102" s="34">
        <v>83338.37</v>
      </c>
      <c r="H102" s="42">
        <v>0</v>
      </c>
      <c r="I102" s="34">
        <v>65097.02</v>
      </c>
      <c r="J102" s="34">
        <v>65097.02</v>
      </c>
      <c r="K102" s="33">
        <v>0</v>
      </c>
      <c r="L102" s="45">
        <f t="shared" si="17"/>
        <v>0.7811170292867499</v>
      </c>
    </row>
    <row r="103" spans="1:12" ht="63" customHeight="1">
      <c r="A103" s="5">
        <v>853</v>
      </c>
      <c r="B103" s="9">
        <v>85395</v>
      </c>
      <c r="C103" s="10" t="s">
        <v>152</v>
      </c>
      <c r="D103" s="79"/>
      <c r="E103" s="34">
        <v>0</v>
      </c>
      <c r="F103" s="34">
        <v>14706.78</v>
      </c>
      <c r="G103" s="34">
        <v>14706.78</v>
      </c>
      <c r="H103" s="42">
        <v>0</v>
      </c>
      <c r="I103" s="34">
        <v>11489.56</v>
      </c>
      <c r="J103" s="34">
        <v>11489.56</v>
      </c>
      <c r="K103" s="33">
        <v>0</v>
      </c>
      <c r="L103" s="45">
        <f t="shared" si="17"/>
        <v>0.7812423929643334</v>
      </c>
    </row>
    <row r="104" spans="1:12" ht="247.5" customHeight="1">
      <c r="A104" s="5">
        <v>926</v>
      </c>
      <c r="B104" s="5">
        <v>92601</v>
      </c>
      <c r="C104" s="2" t="s">
        <v>144</v>
      </c>
      <c r="D104" s="6" t="s">
        <v>157</v>
      </c>
      <c r="E104" s="34">
        <v>0</v>
      </c>
      <c r="F104" s="34">
        <v>333000</v>
      </c>
      <c r="G104" s="34">
        <v>0</v>
      </c>
      <c r="H104" s="42">
        <v>333000</v>
      </c>
      <c r="I104" s="34">
        <v>333000</v>
      </c>
      <c r="J104" s="34">
        <v>0</v>
      </c>
      <c r="K104" s="33">
        <v>333000</v>
      </c>
      <c r="L104" s="35">
        <f t="shared" si="17"/>
        <v>1</v>
      </c>
    </row>
    <row r="105" spans="1:12" ht="32.25" customHeight="1">
      <c r="A105" s="108"/>
      <c r="B105" s="96"/>
      <c r="C105" s="101" t="s">
        <v>124</v>
      </c>
      <c r="D105" s="98" t="s">
        <v>80</v>
      </c>
      <c r="E105" s="99">
        <f>SUM(E106:E107)</f>
        <v>8739720</v>
      </c>
      <c r="F105" s="99">
        <f aca="true" t="shared" si="18" ref="F105:K105">SUM(F106:F107)</f>
        <v>8995813</v>
      </c>
      <c r="G105" s="99">
        <f t="shared" si="18"/>
        <v>8995813</v>
      </c>
      <c r="H105" s="99">
        <f t="shared" si="18"/>
        <v>0</v>
      </c>
      <c r="I105" s="99">
        <f>SUM(I106:I107)</f>
        <v>8995813</v>
      </c>
      <c r="J105" s="99">
        <f t="shared" si="18"/>
        <v>8995813</v>
      </c>
      <c r="K105" s="99">
        <f t="shared" si="18"/>
        <v>0</v>
      </c>
      <c r="L105" s="102">
        <f t="shared" si="17"/>
        <v>1</v>
      </c>
    </row>
    <row r="106" spans="1:12" ht="42" customHeight="1">
      <c r="A106" s="12" t="s">
        <v>81</v>
      </c>
      <c r="B106" s="5">
        <v>75807</v>
      </c>
      <c r="C106" s="2" t="s">
        <v>82</v>
      </c>
      <c r="D106" s="6" t="s">
        <v>83</v>
      </c>
      <c r="E106" s="34">
        <v>3097096</v>
      </c>
      <c r="F106" s="34">
        <v>3097096</v>
      </c>
      <c r="G106" s="34">
        <v>3097096</v>
      </c>
      <c r="H106" s="42">
        <v>0</v>
      </c>
      <c r="I106" s="34">
        <v>3097096</v>
      </c>
      <c r="J106" s="34">
        <v>3097096</v>
      </c>
      <c r="K106" s="33">
        <v>0</v>
      </c>
      <c r="L106" s="35">
        <f t="shared" si="17"/>
        <v>1</v>
      </c>
    </row>
    <row r="107" spans="1:12" ht="42" customHeight="1">
      <c r="A107" s="12" t="s">
        <v>81</v>
      </c>
      <c r="B107" s="5">
        <v>75801</v>
      </c>
      <c r="C107" s="2" t="s">
        <v>82</v>
      </c>
      <c r="D107" s="6" t="s">
        <v>84</v>
      </c>
      <c r="E107" s="34">
        <v>5642624</v>
      </c>
      <c r="F107" s="34">
        <v>5898717</v>
      </c>
      <c r="G107" s="34">
        <v>5898717</v>
      </c>
      <c r="H107" s="42">
        <v>0</v>
      </c>
      <c r="I107" s="34">
        <v>5898717</v>
      </c>
      <c r="J107" s="34">
        <v>5898717</v>
      </c>
      <c r="K107" s="33">
        <v>0</v>
      </c>
      <c r="L107" s="35">
        <f t="shared" si="17"/>
        <v>1</v>
      </c>
    </row>
    <row r="108" spans="1:12" ht="51" customHeight="1" thickBot="1">
      <c r="A108" s="68"/>
      <c r="B108" s="69"/>
      <c r="C108" s="70"/>
      <c r="D108" s="71" t="s">
        <v>85</v>
      </c>
      <c r="E108" s="72">
        <f>SUM(E105+E70+E69+E62+E53+E46+E28+E25+E21+E22+E3+E99+E95+E24+E23)</f>
        <v>19952003.5</v>
      </c>
      <c r="F108" s="72">
        <f>SUM(F105+F70+F69+F62+F53+F46+F28+F25+F21+F22+F3+F99+F95+F24+F23)</f>
        <v>22103985.57</v>
      </c>
      <c r="G108" s="72">
        <f>SUM(G105+G70+G69+G62+G53+G46+G28+G25+G21+G22+G3+G99+G95+G24+G23)</f>
        <v>20682985.57</v>
      </c>
      <c r="H108" s="72">
        <f>SUM(H105+H70+H69+H62+H53+H46+H28+H25+H21+H22+H3+H99+H95+H24+H23)</f>
        <v>1421000</v>
      </c>
      <c r="I108" s="72">
        <f>SUM(I105+I70+I69+I62+I53+I46+I28+I25+I21+I22+I3+I99+I95+I24+I23)</f>
        <v>22315241.390000004</v>
      </c>
      <c r="J108" s="72">
        <f>SUM(J105+J70+J69+J62+J53+J46+J28+J25+J21+J22+J3+J99+J95+J24+J23)</f>
        <v>21026575.450000003</v>
      </c>
      <c r="K108" s="72">
        <f>SUM(K105+K70+K69+K62+K53+K46+K28+K25+K21+K22+K3+K99+K95+K24+K23)</f>
        <v>1288665.94</v>
      </c>
      <c r="L108" s="73">
        <f>I108/F108</f>
        <v>1.0095573632787167</v>
      </c>
    </row>
    <row r="109" spans="1:12" ht="15.75" customHeight="1" thickTop="1">
      <c r="A109" s="13"/>
      <c r="B109" s="14"/>
      <c r="C109" s="2"/>
      <c r="D109" s="30"/>
      <c r="E109" s="47"/>
      <c r="F109" s="47"/>
      <c r="G109" s="47"/>
      <c r="H109" s="47"/>
      <c r="I109" s="47"/>
      <c r="J109" s="47"/>
      <c r="K109" s="47"/>
      <c r="L109" s="48"/>
    </row>
    <row r="110" spans="1:12" ht="45" customHeight="1">
      <c r="A110" s="74"/>
      <c r="B110" s="69"/>
      <c r="C110" s="70"/>
      <c r="D110" s="75" t="s">
        <v>86</v>
      </c>
      <c r="E110" s="72">
        <f>E111+E112+E113</f>
        <v>3200000</v>
      </c>
      <c r="F110" s="72">
        <f aca="true" t="shared" si="19" ref="F110:K110">F111+F112+F113</f>
        <v>3095141.21</v>
      </c>
      <c r="G110" s="72">
        <f t="shared" si="19"/>
        <v>0</v>
      </c>
      <c r="H110" s="72">
        <f t="shared" si="19"/>
        <v>0</v>
      </c>
      <c r="I110" s="72">
        <f t="shared" si="19"/>
        <v>3147225.9</v>
      </c>
      <c r="J110" s="72">
        <f t="shared" si="19"/>
        <v>0</v>
      </c>
      <c r="K110" s="72">
        <f t="shared" si="19"/>
        <v>0</v>
      </c>
      <c r="L110" s="76">
        <f>I110/F110</f>
        <v>1.0168278881208137</v>
      </c>
    </row>
    <row r="111" spans="1:12" ht="36" customHeight="1">
      <c r="A111" s="15"/>
      <c r="B111" s="14"/>
      <c r="C111" s="2" t="s">
        <v>87</v>
      </c>
      <c r="D111" s="11" t="s">
        <v>153</v>
      </c>
      <c r="E111" s="33">
        <v>2800000</v>
      </c>
      <c r="F111" s="33">
        <v>800000</v>
      </c>
      <c r="G111" s="33"/>
      <c r="H111" s="33"/>
      <c r="I111" s="57">
        <v>800000</v>
      </c>
      <c r="J111" s="49"/>
      <c r="K111" s="49"/>
      <c r="L111" s="35">
        <f>I111/F111</f>
        <v>1</v>
      </c>
    </row>
    <row r="112" spans="1:12" ht="34.5" customHeight="1">
      <c r="A112" s="15"/>
      <c r="B112" s="14"/>
      <c r="C112" s="2" t="s">
        <v>88</v>
      </c>
      <c r="D112" s="11" t="s">
        <v>89</v>
      </c>
      <c r="E112" s="77">
        <v>400000</v>
      </c>
      <c r="F112" s="77">
        <v>2295141.21</v>
      </c>
      <c r="G112" s="77"/>
      <c r="H112" s="77"/>
      <c r="I112" s="77">
        <v>2295141.21</v>
      </c>
      <c r="J112" s="47"/>
      <c r="K112" s="47"/>
      <c r="L112" s="35">
        <f>I112/F112</f>
        <v>1</v>
      </c>
    </row>
    <row r="113" spans="1:12" ht="34.5" customHeight="1">
      <c r="A113" s="15"/>
      <c r="B113" s="14"/>
      <c r="C113" s="10" t="s">
        <v>167</v>
      </c>
      <c r="D113" s="11" t="s">
        <v>166</v>
      </c>
      <c r="E113" s="77">
        <v>0</v>
      </c>
      <c r="F113" s="77">
        <v>0</v>
      </c>
      <c r="G113" s="77"/>
      <c r="H113" s="77"/>
      <c r="I113" s="77">
        <v>52084.69</v>
      </c>
      <c r="J113" s="47"/>
      <c r="K113" s="47"/>
      <c r="L113" s="35"/>
    </row>
    <row r="114" spans="1:12" ht="48" customHeight="1" thickBot="1">
      <c r="A114" s="68"/>
      <c r="B114" s="69"/>
      <c r="C114" s="70"/>
      <c r="D114" s="75" t="s">
        <v>90</v>
      </c>
      <c r="E114" s="72">
        <f>SUM(E108+E110)</f>
        <v>23152003.5</v>
      </c>
      <c r="F114" s="72">
        <f>SUM(F108+F110)</f>
        <v>25199126.78</v>
      </c>
      <c r="G114" s="72"/>
      <c r="H114" s="72"/>
      <c r="I114" s="72">
        <f>SUM(I108+I110)</f>
        <v>25462467.290000003</v>
      </c>
      <c r="J114" s="72"/>
      <c r="K114" s="72"/>
      <c r="L114" s="76">
        <f>I114/F114</f>
        <v>1.010450382360432</v>
      </c>
    </row>
    <row r="115" spans="3:5" ht="13.5" thickTop="1">
      <c r="C115" s="16"/>
      <c r="D115" s="17"/>
      <c r="E115" s="18"/>
    </row>
    <row r="116" spans="3:5" ht="12.75">
      <c r="C116" s="16"/>
      <c r="D116" s="17"/>
      <c r="E116" s="18"/>
    </row>
    <row r="117" spans="3:4" ht="12.75">
      <c r="C117" s="16"/>
      <c r="D117" s="17"/>
    </row>
    <row r="118" spans="3:4" ht="12.75">
      <c r="C118" s="16"/>
      <c r="D118" s="17"/>
    </row>
    <row r="119" spans="3:4" ht="12.75">
      <c r="C119" s="16"/>
      <c r="D119" s="17"/>
    </row>
    <row r="120" spans="3:9" ht="12.75">
      <c r="C120" s="16"/>
      <c r="D120" s="17"/>
      <c r="I120" s="32"/>
    </row>
    <row r="121" spans="3:8" ht="12.75">
      <c r="C121" s="16"/>
      <c r="D121" s="17"/>
      <c r="H121" s="32"/>
    </row>
    <row r="122" spans="3:7" ht="12.75">
      <c r="C122" s="16"/>
      <c r="D122" s="17"/>
      <c r="G122" s="32"/>
    </row>
    <row r="123" spans="3:11" ht="12.75">
      <c r="C123" s="16"/>
      <c r="D123" s="17"/>
      <c r="K123" s="32"/>
    </row>
    <row r="124" spans="3:7" ht="12.75">
      <c r="C124" s="16"/>
      <c r="D124" s="17"/>
      <c r="G124" s="32"/>
    </row>
    <row r="125" spans="3:4" ht="12.75">
      <c r="C125" s="16"/>
      <c r="D125" s="17"/>
    </row>
    <row r="126" spans="3:8" ht="12.75">
      <c r="C126" s="16"/>
      <c r="D126" s="17"/>
      <c r="G126" s="32"/>
      <c r="H126" s="32"/>
    </row>
    <row r="127" spans="3:4" ht="12.75">
      <c r="C127" s="16"/>
      <c r="D127" s="17"/>
    </row>
    <row r="128" spans="3:4" ht="12.75">
      <c r="C128" s="16"/>
      <c r="D128" s="17"/>
    </row>
    <row r="129" spans="3:4" ht="12.75">
      <c r="C129" s="16"/>
      <c r="D129" s="17"/>
    </row>
    <row r="130" spans="3:4" ht="12.75">
      <c r="C130" s="16"/>
      <c r="D130" s="17"/>
    </row>
    <row r="131" spans="3:4" ht="12.75">
      <c r="C131" s="16"/>
      <c r="D131" s="17"/>
    </row>
    <row r="132" spans="3:4" ht="12.75">
      <c r="C132" s="16"/>
      <c r="D132" s="17"/>
    </row>
    <row r="133" spans="3:4" ht="12.75">
      <c r="C133" s="16"/>
      <c r="D133" s="17"/>
    </row>
    <row r="134" spans="3:4" ht="12.75">
      <c r="C134" s="16"/>
      <c r="D134" s="17"/>
    </row>
    <row r="135" spans="3:4" ht="12.75">
      <c r="C135" s="16"/>
      <c r="D135" s="17"/>
    </row>
    <row r="136" spans="3:4" ht="12.75">
      <c r="C136" s="16"/>
      <c r="D136" s="17"/>
    </row>
    <row r="137" spans="3:4" ht="12.75">
      <c r="C137" s="16"/>
      <c r="D137" s="17"/>
    </row>
    <row r="138" spans="3:4" ht="12.75">
      <c r="C138" s="16"/>
      <c r="D138" s="17"/>
    </row>
    <row r="139" spans="3:4" ht="12.75">
      <c r="C139" s="16"/>
      <c r="D139" s="17"/>
    </row>
    <row r="140" spans="3:4" ht="12.75">
      <c r="C140" s="16"/>
      <c r="D140" s="17"/>
    </row>
    <row r="141" spans="3:4" ht="12.75">
      <c r="C141" s="16"/>
      <c r="D141" s="17"/>
    </row>
    <row r="142" spans="3:4" ht="12.75">
      <c r="C142" s="16"/>
      <c r="D142" s="17"/>
    </row>
    <row r="143" spans="3:4" ht="12.75">
      <c r="C143" s="16"/>
      <c r="D143" s="17"/>
    </row>
    <row r="144" spans="3:4" ht="12.75">
      <c r="C144" s="16"/>
      <c r="D144" s="17"/>
    </row>
    <row r="145" spans="3:4" ht="12.75">
      <c r="C145" s="16"/>
      <c r="D145" s="17"/>
    </row>
    <row r="146" spans="3:4" ht="12.75">
      <c r="C146" s="16"/>
      <c r="D146" s="17"/>
    </row>
    <row r="147" spans="3:4" ht="12.75">
      <c r="C147" s="16"/>
      <c r="D147" s="17"/>
    </row>
    <row r="148" spans="3:4" ht="12.75">
      <c r="C148" s="16"/>
      <c r="D148" s="17"/>
    </row>
    <row r="149" spans="3:4" ht="12.75">
      <c r="C149" s="16"/>
      <c r="D149" s="17"/>
    </row>
    <row r="150" spans="3:4" ht="12.75">
      <c r="C150" s="16"/>
      <c r="D150" s="17"/>
    </row>
    <row r="151" spans="3:4" ht="12.75">
      <c r="C151" s="16"/>
      <c r="D151" s="17"/>
    </row>
    <row r="152" spans="3:4" ht="12.75">
      <c r="C152" s="16"/>
      <c r="D152" s="17"/>
    </row>
    <row r="153" spans="3:4" ht="12.75">
      <c r="C153" s="16"/>
      <c r="D153" s="17"/>
    </row>
    <row r="154" spans="3:4" ht="12.75">
      <c r="C154" s="16"/>
      <c r="D154" s="17"/>
    </row>
    <row r="155" spans="3:4" ht="12.75">
      <c r="C155" s="16"/>
      <c r="D155" s="17"/>
    </row>
    <row r="156" spans="3:4" ht="12.75">
      <c r="C156" s="16"/>
      <c r="D156" s="17"/>
    </row>
    <row r="157" spans="3:4" ht="12.75">
      <c r="C157" s="16"/>
      <c r="D157" s="17"/>
    </row>
    <row r="158" spans="3:4" ht="12.75">
      <c r="C158" s="16"/>
      <c r="D158" s="17"/>
    </row>
    <row r="159" spans="3:4" ht="12.75">
      <c r="C159" s="16"/>
      <c r="D159" s="17"/>
    </row>
    <row r="160" spans="3:4" ht="12.75">
      <c r="C160" s="16"/>
      <c r="D160" s="17"/>
    </row>
    <row r="161" spans="3:4" ht="12.75">
      <c r="C161" s="16"/>
      <c r="D161" s="17"/>
    </row>
    <row r="162" spans="3:4" ht="12.75">
      <c r="C162" s="16"/>
      <c r="D162" s="17"/>
    </row>
    <row r="163" spans="3:4" ht="12.75">
      <c r="C163" s="16"/>
      <c r="D163" s="17"/>
    </row>
    <row r="164" spans="3:4" ht="12.75">
      <c r="C164" s="16"/>
      <c r="D164" s="17"/>
    </row>
    <row r="165" spans="3:4" ht="12.75">
      <c r="C165" s="16"/>
      <c r="D165" s="17"/>
    </row>
    <row r="166" spans="3:4" ht="12.75">
      <c r="C166" s="16"/>
      <c r="D166" s="17"/>
    </row>
    <row r="167" spans="3:4" ht="12.75">
      <c r="C167" s="16"/>
      <c r="D167" s="17"/>
    </row>
    <row r="168" spans="3:4" ht="12.75">
      <c r="C168" s="16"/>
      <c r="D168" s="17"/>
    </row>
    <row r="169" spans="3:4" ht="12.75">
      <c r="C169" s="16"/>
      <c r="D169" s="17"/>
    </row>
    <row r="170" spans="3:4" ht="12.75">
      <c r="C170" s="16"/>
      <c r="D170" s="17"/>
    </row>
    <row r="171" spans="3:4" ht="12.75">
      <c r="C171" s="16"/>
      <c r="D171" s="17"/>
    </row>
    <row r="172" spans="3:4" ht="12.75">
      <c r="C172" s="16"/>
      <c r="D172" s="17"/>
    </row>
    <row r="173" spans="3:4" ht="12.75">
      <c r="C173" s="16"/>
      <c r="D173" s="17"/>
    </row>
    <row r="174" spans="3:4" ht="12.75">
      <c r="C174" s="16"/>
      <c r="D174" s="17"/>
    </row>
    <row r="175" spans="3:4" ht="12.75">
      <c r="C175" s="16"/>
      <c r="D175" s="17"/>
    </row>
    <row r="176" spans="3:4" ht="12.75">
      <c r="C176" s="16"/>
      <c r="D176" s="17"/>
    </row>
    <row r="177" spans="3:4" ht="12.75">
      <c r="C177" s="16"/>
      <c r="D177" s="17"/>
    </row>
    <row r="178" spans="3:4" ht="12.75">
      <c r="C178" s="16"/>
      <c r="D178" s="17"/>
    </row>
    <row r="179" spans="3:4" ht="12.75">
      <c r="C179" s="16"/>
      <c r="D179" s="17"/>
    </row>
    <row r="180" spans="3:4" ht="12.75">
      <c r="C180" s="16"/>
      <c r="D180" s="17"/>
    </row>
    <row r="181" spans="3:4" ht="12.75">
      <c r="C181" s="16"/>
      <c r="D181" s="17"/>
    </row>
    <row r="182" spans="3:4" ht="12.75">
      <c r="C182" s="16"/>
      <c r="D182" s="17"/>
    </row>
    <row r="183" spans="3:4" ht="12.75">
      <c r="C183" s="16"/>
      <c r="D183" s="17"/>
    </row>
    <row r="184" spans="3:4" ht="12.75">
      <c r="C184" s="16"/>
      <c r="D184" s="17"/>
    </row>
    <row r="185" spans="3:4" ht="12.75">
      <c r="C185" s="16"/>
      <c r="D185" s="17"/>
    </row>
    <row r="186" spans="3:4" ht="12.75">
      <c r="C186" s="16"/>
      <c r="D186" s="17"/>
    </row>
    <row r="187" spans="3:4" ht="12.75">
      <c r="C187" s="16"/>
      <c r="D187" s="17"/>
    </row>
    <row r="188" spans="3:4" ht="12.75">
      <c r="C188" s="16"/>
      <c r="D188" s="17"/>
    </row>
    <row r="189" spans="3:4" ht="12.75">
      <c r="C189" s="16"/>
      <c r="D189" s="17"/>
    </row>
    <row r="190" spans="3:4" ht="12.75">
      <c r="C190" s="16"/>
      <c r="D190" s="17"/>
    </row>
    <row r="191" spans="3:4" ht="12.75">
      <c r="C191" s="16"/>
      <c r="D191" s="17"/>
    </row>
    <row r="192" spans="3:4" ht="12.75">
      <c r="C192" s="16"/>
      <c r="D192" s="17"/>
    </row>
    <row r="193" spans="3:4" ht="12.75">
      <c r="C193" s="16"/>
      <c r="D193" s="17"/>
    </row>
    <row r="194" spans="3:4" ht="12.75">
      <c r="C194" s="16"/>
      <c r="D194" s="17"/>
    </row>
    <row r="195" spans="3:4" ht="12.75">
      <c r="C195" s="16"/>
      <c r="D195" s="17"/>
    </row>
    <row r="196" spans="3:4" ht="12.75">
      <c r="C196" s="16"/>
      <c r="D196" s="17"/>
    </row>
    <row r="197" spans="3:4" ht="12.75">
      <c r="C197" s="16"/>
      <c r="D197" s="17"/>
    </row>
    <row r="198" spans="3:4" ht="12.75">
      <c r="C198" s="16"/>
      <c r="D198" s="17"/>
    </row>
    <row r="199" spans="3:4" ht="12.75">
      <c r="C199" s="16"/>
      <c r="D199" s="17"/>
    </row>
    <row r="200" spans="3:4" ht="12.75">
      <c r="C200" s="16"/>
      <c r="D200" s="17"/>
    </row>
    <row r="201" spans="3:4" ht="12.75">
      <c r="C201" s="16"/>
      <c r="D201" s="17"/>
    </row>
    <row r="202" spans="3:4" ht="12.75">
      <c r="C202" s="16"/>
      <c r="D202" s="17"/>
    </row>
    <row r="203" spans="3:4" ht="12.75">
      <c r="C203" s="16"/>
      <c r="D203" s="17"/>
    </row>
    <row r="204" spans="3:4" ht="12.75">
      <c r="C204" s="16"/>
      <c r="D204" s="17"/>
    </row>
    <row r="205" spans="3:4" ht="12.75">
      <c r="C205" s="16"/>
      <c r="D205" s="17"/>
    </row>
    <row r="206" spans="3:4" ht="12.75">
      <c r="C206" s="16"/>
      <c r="D206" s="17"/>
    </row>
    <row r="207" spans="3:4" ht="12.75">
      <c r="C207" s="16"/>
      <c r="D207" s="17"/>
    </row>
    <row r="208" spans="3:4" ht="12.75">
      <c r="C208" s="16"/>
      <c r="D208" s="17"/>
    </row>
    <row r="209" spans="3:4" ht="12.75">
      <c r="C209" s="16"/>
      <c r="D209" s="17"/>
    </row>
    <row r="210" spans="3:4" ht="12.75">
      <c r="C210" s="16"/>
      <c r="D210" s="17"/>
    </row>
    <row r="211" spans="3:4" ht="12.75">
      <c r="C211" s="16"/>
      <c r="D211" s="17"/>
    </row>
    <row r="212" spans="3:4" ht="12.75">
      <c r="C212" s="16"/>
      <c r="D212" s="17"/>
    </row>
    <row r="213" spans="3:4" ht="12.75">
      <c r="C213" s="16"/>
      <c r="D213" s="17"/>
    </row>
    <row r="214" spans="3:4" ht="12.75">
      <c r="C214" s="16"/>
      <c r="D214" s="17"/>
    </row>
    <row r="215" spans="3:4" ht="12.75">
      <c r="C215" s="16"/>
      <c r="D215" s="17"/>
    </row>
    <row r="216" spans="3:4" ht="12.75">
      <c r="C216" s="16"/>
      <c r="D216" s="17"/>
    </row>
    <row r="217" spans="3:4" ht="12.75">
      <c r="C217" s="16"/>
      <c r="D217" s="17"/>
    </row>
    <row r="218" spans="3:4" ht="12.75">
      <c r="C218" s="16"/>
      <c r="D218" s="17"/>
    </row>
    <row r="219" spans="3:4" ht="12.75">
      <c r="C219" s="16"/>
      <c r="D219" s="17"/>
    </row>
    <row r="220" spans="3:4" ht="12.75">
      <c r="C220" s="16"/>
      <c r="D220" s="17"/>
    </row>
    <row r="221" spans="3:4" ht="12.75">
      <c r="C221" s="16"/>
      <c r="D221" s="17"/>
    </row>
    <row r="222" spans="3:4" ht="12.75">
      <c r="C222" s="16"/>
      <c r="D222" s="17"/>
    </row>
    <row r="223" spans="3:4" ht="12.75">
      <c r="C223" s="16"/>
      <c r="D223" s="17"/>
    </row>
    <row r="224" spans="3:4" ht="12.75">
      <c r="C224" s="16"/>
      <c r="D224" s="17"/>
    </row>
    <row r="225" spans="3:4" ht="12.75">
      <c r="C225" s="16"/>
      <c r="D225" s="17"/>
    </row>
    <row r="226" spans="3:4" ht="12.75">
      <c r="C226" s="16"/>
      <c r="D226" s="17"/>
    </row>
    <row r="227" spans="3:4" ht="12.75">
      <c r="C227" s="16"/>
      <c r="D227" s="17"/>
    </row>
    <row r="228" spans="3:4" ht="12.75">
      <c r="C228" s="16"/>
      <c r="D228" s="17"/>
    </row>
    <row r="229" spans="3:4" ht="12.75">
      <c r="C229" s="16"/>
      <c r="D229" s="17"/>
    </row>
    <row r="230" spans="3:4" ht="12.75">
      <c r="C230" s="16"/>
      <c r="D230" s="17"/>
    </row>
    <row r="231" spans="3:4" ht="12.75">
      <c r="C231" s="16"/>
      <c r="D231" s="17"/>
    </row>
    <row r="232" spans="3:4" ht="12.75">
      <c r="C232" s="16"/>
      <c r="D232" s="17"/>
    </row>
    <row r="233" spans="3:4" ht="12.75">
      <c r="C233" s="16"/>
      <c r="D233" s="17"/>
    </row>
    <row r="234" spans="3:4" ht="12.75">
      <c r="C234" s="16"/>
      <c r="D234" s="17"/>
    </row>
    <row r="235" spans="3:4" ht="12.75">
      <c r="C235" s="16"/>
      <c r="D235" s="17"/>
    </row>
  </sheetData>
  <sheetProtection/>
  <mergeCells count="11">
    <mergeCell ref="B1:B2"/>
    <mergeCell ref="D102:D103"/>
    <mergeCell ref="I1:I2"/>
    <mergeCell ref="L1:L2"/>
    <mergeCell ref="J1:K1"/>
    <mergeCell ref="G1:H1"/>
    <mergeCell ref="A1:A2"/>
    <mergeCell ref="E1:E2"/>
    <mergeCell ref="F1:F2"/>
    <mergeCell ref="D1:D2"/>
    <mergeCell ref="C1:C2"/>
  </mergeCells>
  <printOptions/>
  <pageMargins left="0.6299212598425197" right="0.1968503937007874" top="0.7874015748031497" bottom="0.3937007874015748" header="0.3937007874015748" footer="0.3937007874015748"/>
  <pageSetup fitToHeight="9" horizontalDpi="600" verticalDpi="600" orientation="landscape" paperSize="9" scale="81" r:id="rId1"/>
  <headerFooter alignWithMargins="0">
    <oddHeader>&amp;R&amp;9Załącznik nr 1 do sprawozdania z   wykonania budżetu Gminy i Miasta Szczebrzeszyn za rok  2008 -  DOCHODY</oddHeader>
    <oddFooter>&amp;R&amp;9&amp;P</oddFooter>
  </headerFooter>
  <rowBreaks count="3" manualBreakCount="3">
    <brk id="45" max="11" man="1"/>
    <brk id="86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2009-03-20T07:51:32Z</cp:lastPrinted>
  <dcterms:created xsi:type="dcterms:W3CDTF">2006-08-22T06:35:09Z</dcterms:created>
  <dcterms:modified xsi:type="dcterms:W3CDTF">2009-03-20T07:52:24Z</dcterms:modified>
  <cp:category/>
  <cp:version/>
  <cp:contentType/>
  <cp:contentStatus/>
</cp:coreProperties>
</file>